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5"/>
  </bookViews>
  <sheets>
    <sheet name="Data" sheetId="2" r:id="rId1"/>
    <sheet name="Indexed" sheetId="1" r:id="rId2"/>
  </sheets>
  <calcPr calcId="145621"/>
</workbook>
</file>

<file path=xl/calcChain.xml><?xml version="1.0" encoding="utf-8"?>
<calcChain xmlns="http://schemas.openxmlformats.org/spreadsheetml/2006/main">
  <c r="L24" i="2" l="1"/>
  <c r="D24" i="2"/>
  <c r="L23" i="2"/>
  <c r="D23" i="2"/>
  <c r="L22" i="2"/>
  <c r="D22" i="2" s="1"/>
  <c r="L21" i="2"/>
  <c r="D21" i="2"/>
  <c r="D20" i="2"/>
  <c r="D19" i="2"/>
  <c r="L18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L31" i="2"/>
  <c r="D31" i="2"/>
  <c r="L30" i="2"/>
  <c r="D30" i="2"/>
  <c r="L29" i="2"/>
  <c r="D29" i="2"/>
  <c r="L28" i="2"/>
  <c r="D28" i="2"/>
  <c r="L27" i="2"/>
  <c r="D27" i="2"/>
  <c r="L26" i="2"/>
  <c r="D26" i="2"/>
  <c r="L25" i="2"/>
  <c r="D25" i="2"/>
  <c r="E2" i="1"/>
</calcChain>
</file>

<file path=xl/sharedStrings.xml><?xml version="1.0" encoding="utf-8"?>
<sst xmlns="http://schemas.openxmlformats.org/spreadsheetml/2006/main" count="44" uniqueCount="32">
  <si>
    <t>Year</t>
  </si>
  <si>
    <t>Energy Consumption</t>
  </si>
  <si>
    <t xml:space="preserve">GDP </t>
  </si>
  <si>
    <t xml:space="preserve">VMT </t>
  </si>
  <si>
    <t>CO</t>
  </si>
  <si>
    <t>NOx</t>
  </si>
  <si>
    <t>VOC</t>
  </si>
  <si>
    <t>SO2</t>
  </si>
  <si>
    <t>Pm10</t>
  </si>
  <si>
    <t>Pb</t>
  </si>
  <si>
    <t>Source:  Energy Information Agency - http://www.eia.doe.gov/emeu/aer/txt/ptb0201a.html</t>
  </si>
  <si>
    <t>Federal Highway Administration - http://www.fhwa.dot.gov///////ohim/onh00/table4.htm</t>
  </si>
  <si>
    <t>EPA - http://www.epa.gov/ttn/chief/trends/trends98/chapter3.pdf</t>
  </si>
  <si>
    <t>Energy Consumption  (Trillion BTU)</t>
  </si>
  <si>
    <t>C0</t>
  </si>
  <si>
    <t>N0x</t>
  </si>
  <si>
    <t>S02</t>
  </si>
  <si>
    <t>All in thousands of short tonnes</t>
  </si>
  <si>
    <t>Aggregate of Principle Pollutants</t>
  </si>
  <si>
    <t>Aggregate of Six Priniciple Pollutants</t>
  </si>
  <si>
    <r>
      <t>PM</t>
    </r>
    <r>
      <rPr>
        <b/>
        <vertAlign val="subscript"/>
        <sz val="8"/>
        <rFont val="Arial"/>
        <family val="2"/>
      </rPr>
      <t>10</t>
    </r>
  </si>
  <si>
    <t>Total air emissions in the United States along with economic indicators by year</t>
  </si>
  <si>
    <t>Vehicle Miles Travelled (millions)</t>
  </si>
  <si>
    <t>GDP (billions of 2005 USD)</t>
  </si>
  <si>
    <t>Source: The World Bank - http://data.worldbank.org/indicator/NY.GDP.MKTP.KD</t>
  </si>
  <si>
    <t>EPA-http://www.epa.gov/ttnchie1/trends/</t>
  </si>
  <si>
    <t>Federal Highway Administration - http://www.fhwa.dot.gov/policyinformation/statistics/2011/vmt421c.cfm</t>
  </si>
  <si>
    <t>Energy Information Agengy - http://www.eia.gov/totalenergy/data/annual/index.cfm#summary</t>
  </si>
  <si>
    <t>Old data set references (1970-2000)</t>
  </si>
  <si>
    <t>New data set references(2001-2011)</t>
  </si>
  <si>
    <t>This may have created a slight discrepancy between two merged data sets: 1970-2000 and 2001-2011</t>
  </si>
  <si>
    <t>Important note: This data set was updated on the Sept 12, 2013. The new data set was added from 2001 to 2011. However, the original sources of data also have been updated.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</si>
</sst>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/>
  </sheetViews>
  <sheetFormatPr defaultRowHeight="11.25" x14ac:dyDescent="0.2"/>
  <cols>
    <col min="1" max="1" width="9.140625" style="1"/>
    <col min="2" max="2" width="29" style="11" bestFit="1" customWidth="1"/>
    <col min="3" max="3" width="21" style="11" bestFit="1" customWidth="1"/>
    <col min="4" max="4" width="27.42578125" style="11" bestFit="1" customWidth="1"/>
    <col min="5" max="15" width="9.140625" style="11"/>
    <col min="16" max="16" width="9.5703125" style="11" bestFit="1" customWidth="1"/>
    <col min="17" max="16384" width="9.140625" style="11"/>
  </cols>
  <sheetData>
    <row r="1" spans="1:13" x14ac:dyDescent="0.2">
      <c r="A1" s="10" t="s">
        <v>21</v>
      </c>
      <c r="H1" s="12" t="s">
        <v>17</v>
      </c>
    </row>
    <row r="2" spans="1:13" s="13" customFormat="1" ht="45" x14ac:dyDescent="0.2">
      <c r="A2" s="2" t="s">
        <v>0</v>
      </c>
      <c r="B2" s="13" t="s">
        <v>13</v>
      </c>
      <c r="C2" s="13" t="s">
        <v>23</v>
      </c>
      <c r="D2" s="13" t="s">
        <v>18</v>
      </c>
      <c r="E2" s="14" t="s">
        <v>22</v>
      </c>
      <c r="F2" s="14"/>
      <c r="H2" s="15" t="s">
        <v>14</v>
      </c>
      <c r="I2" s="15" t="s">
        <v>15</v>
      </c>
      <c r="J2" s="15" t="s">
        <v>6</v>
      </c>
      <c r="K2" s="15" t="s">
        <v>16</v>
      </c>
      <c r="L2" s="15" t="s">
        <v>20</v>
      </c>
      <c r="M2" s="15" t="s">
        <v>9</v>
      </c>
    </row>
    <row r="3" spans="1:13" x14ac:dyDescent="0.2">
      <c r="A3" s="9">
        <v>1970</v>
      </c>
      <c r="B3" s="16">
        <v>67858</v>
      </c>
      <c r="C3" s="17">
        <v>4213.4000000000015</v>
      </c>
      <c r="D3" s="18">
        <f>AVERAGE(H3:M3)</f>
        <v>74404.5</v>
      </c>
      <c r="E3" s="19">
        <v>1109724</v>
      </c>
      <c r="F3" s="17"/>
      <c r="G3" s="20"/>
      <c r="H3" s="18">
        <v>129444</v>
      </c>
      <c r="I3" s="18">
        <v>20929</v>
      </c>
      <c r="J3" s="18">
        <v>30982</v>
      </c>
      <c r="K3" s="18">
        <v>31161</v>
      </c>
      <c r="L3" s="18">
        <v>13042</v>
      </c>
      <c r="M3" s="18">
        <v>220869</v>
      </c>
    </row>
    <row r="4" spans="1:13" x14ac:dyDescent="0.2">
      <c r="A4" s="9">
        <v>1971</v>
      </c>
      <c r="B4" s="16">
        <v>69314</v>
      </c>
      <c r="C4" s="17">
        <v>4359.1000000000022</v>
      </c>
      <c r="D4" s="18">
        <f>AVERAGE(H4:M4)</f>
        <v>77587.5</v>
      </c>
      <c r="E4" s="19">
        <v>1178811</v>
      </c>
      <c r="F4" s="17"/>
      <c r="G4" s="20"/>
      <c r="H4" s="18">
        <v>129491</v>
      </c>
      <c r="I4" s="18">
        <v>21559</v>
      </c>
      <c r="J4" s="18">
        <v>30039</v>
      </c>
      <c r="K4" s="18">
        <v>29686</v>
      </c>
      <c r="L4" s="18">
        <v>11335</v>
      </c>
      <c r="M4" s="18">
        <v>243415</v>
      </c>
    </row>
    <row r="5" spans="1:13" x14ac:dyDescent="0.2">
      <c r="A5" s="9">
        <v>1972</v>
      </c>
      <c r="B5" s="16">
        <v>72758</v>
      </c>
      <c r="C5" s="17">
        <v>4599.800000000002</v>
      </c>
      <c r="D5" s="18">
        <f t="shared" ref="D5:D31" si="0">AVERAGE(H5:M5)</f>
        <v>79749.166666666672</v>
      </c>
      <c r="E5" s="19">
        <v>1259786</v>
      </c>
      <c r="F5" s="17"/>
      <c r="G5" s="20"/>
      <c r="H5" s="18">
        <v>128779</v>
      </c>
      <c r="I5" s="18">
        <v>22740</v>
      </c>
      <c r="J5" s="18">
        <v>30297</v>
      </c>
      <c r="K5" s="18">
        <v>30390</v>
      </c>
      <c r="L5" s="18">
        <v>10734</v>
      </c>
      <c r="M5" s="18">
        <v>255555</v>
      </c>
    </row>
    <row r="6" spans="1:13" x14ac:dyDescent="0.2">
      <c r="A6" s="9">
        <v>1973</v>
      </c>
      <c r="B6" s="16">
        <v>75808</v>
      </c>
      <c r="C6" s="17">
        <v>4871.7000000000016</v>
      </c>
      <c r="D6" s="18">
        <f t="shared" si="0"/>
        <v>74169</v>
      </c>
      <c r="E6" s="19">
        <v>1313110</v>
      </c>
      <c r="F6" s="17"/>
      <c r="G6" s="20"/>
      <c r="H6" s="18">
        <v>125935</v>
      </c>
      <c r="I6" s="18">
        <v>23529</v>
      </c>
      <c r="J6" s="18">
        <v>29873</v>
      </c>
      <c r="K6" s="18">
        <v>31754</v>
      </c>
      <c r="L6" s="18">
        <v>10237</v>
      </c>
      <c r="M6" s="18">
        <v>223686</v>
      </c>
    </row>
    <row r="7" spans="1:13" x14ac:dyDescent="0.2">
      <c r="A7" s="9">
        <v>1974</v>
      </c>
      <c r="B7" s="16">
        <v>74080</v>
      </c>
      <c r="C7" s="17">
        <v>4846.4000000000024</v>
      </c>
      <c r="D7" s="18">
        <f t="shared" si="0"/>
        <v>64882.666666666664</v>
      </c>
      <c r="E7" s="19">
        <v>1280544</v>
      </c>
      <c r="F7" s="17"/>
      <c r="G7" s="20"/>
      <c r="H7" s="18">
        <v>119978</v>
      </c>
      <c r="I7" s="18">
        <v>22915</v>
      </c>
      <c r="J7" s="18">
        <v>28042</v>
      </c>
      <c r="K7" s="18">
        <v>30032</v>
      </c>
      <c r="L7" s="18">
        <v>9636</v>
      </c>
      <c r="M7" s="18">
        <v>178693</v>
      </c>
    </row>
    <row r="8" spans="1:13" x14ac:dyDescent="0.2">
      <c r="A8" s="9">
        <v>1975</v>
      </c>
      <c r="B8" s="16">
        <v>72042</v>
      </c>
      <c r="C8" s="17">
        <v>4836.9000000000024</v>
      </c>
      <c r="D8" s="18">
        <f t="shared" si="0"/>
        <v>60134.833333333336</v>
      </c>
      <c r="E8" s="19">
        <v>1327664</v>
      </c>
      <c r="F8" s="17"/>
      <c r="G8" s="20"/>
      <c r="H8" s="18">
        <v>116757</v>
      </c>
      <c r="I8" s="18">
        <v>22632</v>
      </c>
      <c r="J8" s="18">
        <v>26079</v>
      </c>
      <c r="K8" s="18">
        <v>28011</v>
      </c>
      <c r="L8" s="18">
        <v>7671</v>
      </c>
      <c r="M8" s="18">
        <v>159659</v>
      </c>
    </row>
    <row r="9" spans="1:13" x14ac:dyDescent="0.2">
      <c r="A9" s="9">
        <v>1976</v>
      </c>
      <c r="B9" s="16">
        <v>76072</v>
      </c>
      <c r="C9" s="17">
        <v>5099.0000000000027</v>
      </c>
      <c r="D9" s="18">
        <f t="shared" si="0"/>
        <v>62115.833333333336</v>
      </c>
      <c r="E9" s="19">
        <v>1402380</v>
      </c>
      <c r="F9" s="17"/>
      <c r="G9" s="20"/>
      <c r="H9" s="18">
        <v>120963</v>
      </c>
      <c r="I9" s="18">
        <v>23051</v>
      </c>
      <c r="J9" s="18">
        <v>26991</v>
      </c>
      <c r="K9" s="18">
        <v>28435</v>
      </c>
      <c r="L9" s="18">
        <v>7906</v>
      </c>
      <c r="M9" s="18">
        <v>165349</v>
      </c>
    </row>
    <row r="10" spans="1:13" x14ac:dyDescent="0.2">
      <c r="A10" s="9">
        <v>1977</v>
      </c>
      <c r="B10" s="16">
        <v>78122</v>
      </c>
      <c r="C10" s="17">
        <v>5335.5000000000027</v>
      </c>
      <c r="D10" s="18">
        <f t="shared" si="0"/>
        <v>60321.833333333336</v>
      </c>
      <c r="E10" s="19">
        <v>1467027</v>
      </c>
      <c r="F10" s="17"/>
      <c r="G10" s="20"/>
      <c r="H10" s="18">
        <v>120868</v>
      </c>
      <c r="I10" s="18">
        <v>24808</v>
      </c>
      <c r="J10" s="18">
        <v>27426</v>
      </c>
      <c r="K10" s="18">
        <v>28623</v>
      </c>
      <c r="L10" s="18">
        <v>7739</v>
      </c>
      <c r="M10" s="18">
        <v>152467</v>
      </c>
    </row>
    <row r="11" spans="1:13" x14ac:dyDescent="0.2">
      <c r="A11" s="9">
        <v>1978</v>
      </c>
      <c r="B11" s="16">
        <v>80123</v>
      </c>
      <c r="C11" s="17">
        <v>5635.7000000000025</v>
      </c>
      <c r="D11" s="18">
        <f t="shared" si="0"/>
        <v>57931.833333333336</v>
      </c>
      <c r="E11" s="19">
        <v>1544704</v>
      </c>
      <c r="F11" s="17"/>
      <c r="G11" s="20"/>
      <c r="H11" s="18">
        <v>122150</v>
      </c>
      <c r="I11" s="18">
        <v>25070</v>
      </c>
      <c r="J11" s="18">
        <v>27665</v>
      </c>
      <c r="K11" s="18">
        <v>26877</v>
      </c>
      <c r="L11" s="18">
        <v>7865</v>
      </c>
      <c r="M11" s="18">
        <v>137964</v>
      </c>
    </row>
    <row r="12" spans="1:13" x14ac:dyDescent="0.2">
      <c r="A12" s="9">
        <v>1979</v>
      </c>
      <c r="B12" s="16">
        <v>81044</v>
      </c>
      <c r="C12" s="17">
        <v>5813.1000000000031</v>
      </c>
      <c r="D12" s="18">
        <f t="shared" si="0"/>
        <v>53608.333333333336</v>
      </c>
      <c r="E12" s="19">
        <v>1529133</v>
      </c>
      <c r="F12" s="17"/>
      <c r="G12" s="20"/>
      <c r="H12" s="18">
        <v>118475</v>
      </c>
      <c r="I12" s="18">
        <v>24716</v>
      </c>
      <c r="J12" s="18">
        <v>27161</v>
      </c>
      <c r="K12" s="18">
        <v>26941</v>
      </c>
      <c r="L12" s="18">
        <v>7571</v>
      </c>
      <c r="M12" s="18">
        <v>116786</v>
      </c>
    </row>
    <row r="13" spans="1:13" x14ac:dyDescent="0.2">
      <c r="A13" s="9">
        <v>1980</v>
      </c>
      <c r="B13" s="16">
        <v>78435</v>
      </c>
      <c r="C13" s="17">
        <v>5796.4000000000033</v>
      </c>
      <c r="D13" s="18">
        <f t="shared" si="0"/>
        <v>45888.5</v>
      </c>
      <c r="E13" s="19">
        <v>1527295</v>
      </c>
      <c r="F13" s="17"/>
      <c r="G13" s="20"/>
      <c r="H13" s="18">
        <v>117434</v>
      </c>
      <c r="I13" s="18">
        <v>24384</v>
      </c>
      <c r="J13" s="18">
        <v>26336</v>
      </c>
      <c r="K13" s="18">
        <v>25905</v>
      </c>
      <c r="L13" s="18">
        <v>7119</v>
      </c>
      <c r="M13" s="18">
        <v>74153</v>
      </c>
    </row>
    <row r="14" spans="1:13" x14ac:dyDescent="0.2">
      <c r="A14" s="9">
        <v>1981</v>
      </c>
      <c r="B14" s="16">
        <v>76569</v>
      </c>
      <c r="C14" s="17">
        <v>5943.7000000000025</v>
      </c>
      <c r="D14" s="18">
        <f t="shared" si="0"/>
        <v>42277.333333333336</v>
      </c>
      <c r="E14" s="19">
        <v>1555308</v>
      </c>
      <c r="F14" s="17"/>
      <c r="G14" s="20"/>
      <c r="H14" s="18">
        <v>114396</v>
      </c>
      <c r="I14" s="18">
        <v>24211</v>
      </c>
      <c r="J14" s="18">
        <v>24956</v>
      </c>
      <c r="K14" s="18">
        <v>24612</v>
      </c>
      <c r="L14" s="18">
        <v>6605</v>
      </c>
      <c r="M14" s="18">
        <v>58884</v>
      </c>
    </row>
    <row r="15" spans="1:13" x14ac:dyDescent="0.2">
      <c r="A15" s="9">
        <v>1982</v>
      </c>
      <c r="B15" s="16">
        <v>73441</v>
      </c>
      <c r="C15" s="17">
        <v>5826.0000000000027</v>
      </c>
      <c r="D15" s="18">
        <f t="shared" si="0"/>
        <v>41028.333333333336</v>
      </c>
      <c r="E15" s="19">
        <v>1595010</v>
      </c>
      <c r="F15" s="17"/>
      <c r="G15" s="20"/>
      <c r="H15" s="18">
        <v>112260</v>
      </c>
      <c r="I15" s="18">
        <v>23785</v>
      </c>
      <c r="J15" s="18">
        <v>23866</v>
      </c>
      <c r="K15" s="18">
        <v>23319</v>
      </c>
      <c r="L15" s="18">
        <v>5274</v>
      </c>
      <c r="M15" s="18">
        <v>57666</v>
      </c>
    </row>
    <row r="16" spans="1:13" x14ac:dyDescent="0.2">
      <c r="A16" s="9">
        <v>1983</v>
      </c>
      <c r="B16" s="16">
        <v>73317</v>
      </c>
      <c r="C16" s="17">
        <v>6089.1000000000031</v>
      </c>
      <c r="D16" s="18">
        <f t="shared" si="0"/>
        <v>40742</v>
      </c>
      <c r="E16" s="19">
        <v>1652788</v>
      </c>
      <c r="F16" s="17"/>
      <c r="G16" s="20"/>
      <c r="H16" s="18">
        <v>117675</v>
      </c>
      <c r="I16" s="18">
        <v>23639</v>
      </c>
      <c r="J16" s="18">
        <v>25078</v>
      </c>
      <c r="K16" s="18">
        <v>22807</v>
      </c>
      <c r="L16" s="18">
        <v>6021</v>
      </c>
      <c r="M16" s="18">
        <v>49232</v>
      </c>
    </row>
    <row r="17" spans="1:13" x14ac:dyDescent="0.2">
      <c r="A17" s="9">
        <v>1984</v>
      </c>
      <c r="B17" s="16">
        <v>76972</v>
      </c>
      <c r="C17" s="17">
        <v>6527.2000000000025</v>
      </c>
      <c r="D17" s="18">
        <f t="shared" si="0"/>
        <v>39864</v>
      </c>
      <c r="E17" s="19">
        <v>1720269</v>
      </c>
      <c r="F17" s="17"/>
      <c r="G17" s="20"/>
      <c r="H17" s="18">
        <v>116533</v>
      </c>
      <c r="I17" s="18">
        <v>24322</v>
      </c>
      <c r="J17" s="18">
        <v>26015</v>
      </c>
      <c r="K17" s="18">
        <v>23816</v>
      </c>
      <c r="L17" s="18">
        <v>6281</v>
      </c>
      <c r="M17" s="18">
        <v>42217</v>
      </c>
    </row>
    <row r="18" spans="1:13" x14ac:dyDescent="0.2">
      <c r="A18" s="9">
        <v>1985</v>
      </c>
      <c r="B18" s="16">
        <v>76705</v>
      </c>
      <c r="C18" s="17">
        <v>6795.6000000000031</v>
      </c>
      <c r="D18" s="18">
        <f t="shared" si="0"/>
        <v>35957.166666666664</v>
      </c>
      <c r="E18" s="19">
        <v>1774826</v>
      </c>
      <c r="F18" s="17"/>
      <c r="G18" s="20"/>
      <c r="H18" s="18">
        <v>117013</v>
      </c>
      <c r="I18" s="18">
        <v>23198</v>
      </c>
      <c r="J18" s="18">
        <v>24428</v>
      </c>
      <c r="K18" s="18">
        <v>23658</v>
      </c>
      <c r="L18" s="18">
        <f>45445-4047-37736+894</f>
        <v>4556</v>
      </c>
      <c r="M18" s="18">
        <v>22890</v>
      </c>
    </row>
    <row r="19" spans="1:13" x14ac:dyDescent="0.2">
      <c r="A19" s="9">
        <v>1986</v>
      </c>
      <c r="B19" s="16">
        <v>76974</v>
      </c>
      <c r="C19" s="17">
        <v>7028.5000000000036</v>
      </c>
      <c r="D19" s="18">
        <f t="shared" si="0"/>
        <v>32142.833333333332</v>
      </c>
      <c r="E19" s="19">
        <v>1834872</v>
      </c>
      <c r="F19" s="17"/>
      <c r="G19" s="20"/>
      <c r="H19" s="18">
        <v>111688</v>
      </c>
      <c r="I19" s="18">
        <v>22808</v>
      </c>
      <c r="J19" s="18">
        <v>23617</v>
      </c>
      <c r="K19" s="18">
        <v>22892</v>
      </c>
      <c r="L19" s="18">
        <v>4556</v>
      </c>
      <c r="M19" s="18">
        <v>7296</v>
      </c>
    </row>
    <row r="20" spans="1:13" x14ac:dyDescent="0.2">
      <c r="A20" s="9">
        <v>1987</v>
      </c>
      <c r="B20" s="16">
        <v>79481</v>
      </c>
      <c r="C20" s="17">
        <v>7251.1000000000031</v>
      </c>
      <c r="D20" s="18">
        <f t="shared" si="0"/>
        <v>32012.166666666668</v>
      </c>
      <c r="E20" s="19">
        <v>1921204</v>
      </c>
      <c r="F20" s="17"/>
      <c r="G20" s="20"/>
      <c r="H20" s="18">
        <v>110798</v>
      </c>
      <c r="I20" s="18">
        <v>23068</v>
      </c>
      <c r="J20" s="18">
        <v>23470</v>
      </c>
      <c r="K20" s="18">
        <v>22675</v>
      </c>
      <c r="L20" s="18">
        <v>5222</v>
      </c>
      <c r="M20" s="18">
        <v>6840</v>
      </c>
    </row>
    <row r="21" spans="1:13" x14ac:dyDescent="0.2">
      <c r="A21" s="9">
        <v>1988</v>
      </c>
      <c r="B21" s="16">
        <v>82994</v>
      </c>
      <c r="C21" s="17">
        <v>7548.4000000000042</v>
      </c>
      <c r="D21" s="18">
        <f t="shared" si="0"/>
        <v>33761.5</v>
      </c>
      <c r="E21" s="19">
        <v>2025962</v>
      </c>
      <c r="F21" s="17"/>
      <c r="G21" s="20"/>
      <c r="H21" s="18">
        <v>118729</v>
      </c>
      <c r="I21" s="18">
        <v>24124</v>
      </c>
      <c r="J21" s="18">
        <v>24306</v>
      </c>
      <c r="K21" s="18">
        <v>23135</v>
      </c>
      <c r="L21" s="18">
        <f>61072-18110-39444+1704</f>
        <v>5222</v>
      </c>
      <c r="M21" s="18">
        <v>7053</v>
      </c>
    </row>
    <row r="22" spans="1:13" x14ac:dyDescent="0.2">
      <c r="A22" s="9">
        <v>1989</v>
      </c>
      <c r="B22" s="16">
        <v>84926</v>
      </c>
      <c r="C22" s="17">
        <v>7817.5000000000036</v>
      </c>
      <c r="D22" s="18">
        <f t="shared" si="0"/>
        <v>31003.666666666668</v>
      </c>
      <c r="E22" s="19">
        <v>2096487</v>
      </c>
      <c r="F22" s="17"/>
      <c r="G22" s="20"/>
      <c r="H22" s="18">
        <v>106439</v>
      </c>
      <c r="I22" s="18">
        <v>23893</v>
      </c>
      <c r="J22" s="18">
        <v>22513</v>
      </c>
      <c r="K22" s="18">
        <v>23295</v>
      </c>
      <c r="L22" s="18">
        <f>53064-12101-37461+912</f>
        <v>4414</v>
      </c>
      <c r="M22" s="18">
        <v>5468</v>
      </c>
    </row>
    <row r="23" spans="1:13" x14ac:dyDescent="0.2">
      <c r="A23" s="9">
        <v>1990</v>
      </c>
      <c r="B23" s="16">
        <v>84567</v>
      </c>
      <c r="C23" s="17">
        <v>7962.600000000004</v>
      </c>
      <c r="D23" s="18">
        <f t="shared" si="0"/>
        <v>29442</v>
      </c>
      <c r="E23" s="19">
        <v>2144362</v>
      </c>
      <c r="F23" s="17"/>
      <c r="G23" s="20"/>
      <c r="H23" s="18">
        <v>98523</v>
      </c>
      <c r="I23" s="18">
        <v>24049</v>
      </c>
      <c r="J23" s="18">
        <v>20936</v>
      </c>
      <c r="K23" s="18">
        <v>23660</v>
      </c>
      <c r="L23" s="18">
        <f>29962-2092-24542+1181</f>
        <v>4509</v>
      </c>
      <c r="M23" s="18">
        <v>4975</v>
      </c>
    </row>
    <row r="24" spans="1:13" x14ac:dyDescent="0.2">
      <c r="A24" s="9">
        <v>1991</v>
      </c>
      <c r="B24" s="16">
        <v>84640</v>
      </c>
      <c r="C24" s="17">
        <v>7941.8000000000038</v>
      </c>
      <c r="D24" s="18">
        <f t="shared" si="0"/>
        <v>29601</v>
      </c>
      <c r="E24" s="19">
        <v>2172050</v>
      </c>
      <c r="F24" s="17"/>
      <c r="G24" s="20"/>
      <c r="H24" s="18">
        <v>100872</v>
      </c>
      <c r="I24" s="18">
        <v>24249</v>
      </c>
      <c r="J24" s="18">
        <v>21102</v>
      </c>
      <c r="K24" s="18">
        <v>23041</v>
      </c>
      <c r="L24" s="18">
        <f>29560-2077-24234+924</f>
        <v>4173</v>
      </c>
      <c r="M24" s="18">
        <v>4169</v>
      </c>
    </row>
    <row r="25" spans="1:13" x14ac:dyDescent="0.2">
      <c r="A25" s="9">
        <v>1992</v>
      </c>
      <c r="B25" s="16">
        <v>86051</v>
      </c>
      <c r="C25" s="17">
        <v>8212.2000000000044</v>
      </c>
      <c r="D25" s="18">
        <f t="shared" si="0"/>
        <v>28926.166666666668</v>
      </c>
      <c r="E25" s="19">
        <v>2247151</v>
      </c>
      <c r="F25" s="17"/>
      <c r="G25" s="20"/>
      <c r="H25" s="18">
        <v>97630</v>
      </c>
      <c r="I25" s="18">
        <v>24596</v>
      </c>
      <c r="J25" s="18">
        <v>20659</v>
      </c>
      <c r="K25" s="18">
        <v>22806</v>
      </c>
      <c r="L25" s="18">
        <f>29472-2227-23959+770</f>
        <v>4056</v>
      </c>
      <c r="M25" s="18">
        <v>3810</v>
      </c>
    </row>
    <row r="26" spans="1:13" x14ac:dyDescent="0.2">
      <c r="A26" s="9">
        <v>1993</v>
      </c>
      <c r="B26" s="16">
        <v>87780</v>
      </c>
      <c r="C26" s="17">
        <v>8448.100000000004</v>
      </c>
      <c r="D26" s="18">
        <f t="shared" si="0"/>
        <v>29056.666666666668</v>
      </c>
      <c r="E26" s="19">
        <v>2296378</v>
      </c>
      <c r="F26" s="17"/>
      <c r="G26" s="20"/>
      <c r="H26" s="18">
        <v>98160</v>
      </c>
      <c r="I26" s="18">
        <v>24961</v>
      </c>
      <c r="J26" s="18">
        <v>20868</v>
      </c>
      <c r="K26" s="18">
        <v>22466</v>
      </c>
      <c r="L26" s="18">
        <f>28006-509-24329+801</f>
        <v>3969</v>
      </c>
      <c r="M26" s="18">
        <v>3916</v>
      </c>
    </row>
    <row r="27" spans="1:13" x14ac:dyDescent="0.2">
      <c r="A27" s="9">
        <v>1994</v>
      </c>
      <c r="B27" s="16">
        <v>89571</v>
      </c>
      <c r="C27" s="17">
        <v>8795.7000000000044</v>
      </c>
      <c r="D27" s="18">
        <f t="shared" si="0"/>
        <v>29942.166666666668</v>
      </c>
      <c r="E27" s="19">
        <v>2357588</v>
      </c>
      <c r="F27" s="17"/>
      <c r="G27" s="20"/>
      <c r="H27" s="18">
        <v>102643</v>
      </c>
      <c r="I27" s="18">
        <v>25372</v>
      </c>
      <c r="J27" s="18">
        <v>21535</v>
      </c>
      <c r="K27" s="18">
        <v>21870</v>
      </c>
      <c r="L27" s="18">
        <f>30913-2160-25620+1053</f>
        <v>4186</v>
      </c>
      <c r="M27" s="18">
        <v>4047</v>
      </c>
    </row>
    <row r="28" spans="1:13" x14ac:dyDescent="0.2">
      <c r="A28" s="9">
        <v>1995</v>
      </c>
      <c r="B28" s="16">
        <v>91501</v>
      </c>
      <c r="C28" s="17">
        <v>9019.9000000000033</v>
      </c>
      <c r="D28" s="18">
        <f t="shared" si="0"/>
        <v>27701.5</v>
      </c>
      <c r="E28" s="19">
        <v>2422696</v>
      </c>
      <c r="F28" s="17"/>
      <c r="G28" s="20"/>
      <c r="H28" s="18">
        <v>93353</v>
      </c>
      <c r="I28" s="18">
        <v>24921</v>
      </c>
      <c r="J28" s="18">
        <v>20817</v>
      </c>
      <c r="K28" s="18">
        <v>19181</v>
      </c>
      <c r="L28" s="18">
        <f>27070-1146-22766+850</f>
        <v>4008</v>
      </c>
      <c r="M28" s="18">
        <v>3929</v>
      </c>
    </row>
    <row r="29" spans="1:13" x14ac:dyDescent="0.2">
      <c r="A29" s="9">
        <v>1996</v>
      </c>
      <c r="B29" s="16">
        <v>94521</v>
      </c>
      <c r="C29" s="17">
        <v>9361.4000000000033</v>
      </c>
      <c r="D29" s="18">
        <f t="shared" si="0"/>
        <v>27677.166666666668</v>
      </c>
      <c r="E29" s="19">
        <v>2485848</v>
      </c>
      <c r="F29" s="17"/>
      <c r="G29" s="20"/>
      <c r="H29" s="18">
        <v>95479</v>
      </c>
      <c r="I29" s="18">
        <v>24676</v>
      </c>
      <c r="J29" s="18">
        <v>18736</v>
      </c>
      <c r="K29" s="18">
        <v>19121</v>
      </c>
      <c r="L29" s="18">
        <f>33041-5307-24836+1254</f>
        <v>4152</v>
      </c>
      <c r="M29" s="18">
        <v>3899</v>
      </c>
    </row>
    <row r="30" spans="1:13" x14ac:dyDescent="0.2">
      <c r="A30" s="9">
        <v>1997</v>
      </c>
      <c r="B30" s="16">
        <v>94969</v>
      </c>
      <c r="C30" s="17">
        <v>9783.2000000000044</v>
      </c>
      <c r="D30" s="18">
        <f t="shared" si="0"/>
        <v>27637.833333333332</v>
      </c>
      <c r="E30" s="19">
        <v>2560372</v>
      </c>
      <c r="F30" s="17"/>
      <c r="G30" s="20"/>
      <c r="H30" s="18">
        <v>94410</v>
      </c>
      <c r="I30" s="18">
        <v>24824</v>
      </c>
      <c r="J30" s="18">
        <v>18876</v>
      </c>
      <c r="K30" s="18">
        <v>19622</v>
      </c>
      <c r="L30" s="18">
        <f>34226-5307-26089+1313</f>
        <v>4143</v>
      </c>
      <c r="M30" s="18">
        <v>3952</v>
      </c>
    </row>
    <row r="31" spans="1:13" x14ac:dyDescent="0.2">
      <c r="A31" s="9">
        <v>1998</v>
      </c>
      <c r="B31" s="16">
        <v>95338</v>
      </c>
      <c r="C31" s="17">
        <v>10213.800000000005</v>
      </c>
      <c r="D31" s="18">
        <f t="shared" si="0"/>
        <v>26548</v>
      </c>
      <c r="E31" s="19">
        <v>2631522</v>
      </c>
      <c r="F31" s="17"/>
      <c r="G31" s="20"/>
      <c r="H31" s="18">
        <v>89454</v>
      </c>
      <c r="I31" s="18">
        <v>24454</v>
      </c>
      <c r="J31" s="18">
        <v>17917</v>
      </c>
      <c r="K31" s="18">
        <v>19647</v>
      </c>
      <c r="L31" s="18">
        <f>34741-5307-26609+1018</f>
        <v>3843</v>
      </c>
      <c r="M31" s="18">
        <v>3973</v>
      </c>
    </row>
    <row r="32" spans="1:13" x14ac:dyDescent="0.2">
      <c r="A32" s="9">
        <v>1999</v>
      </c>
      <c r="B32" s="16">
        <v>96968</v>
      </c>
      <c r="C32" s="17">
        <v>10711.100000000004</v>
      </c>
      <c r="E32" s="19">
        <v>2691056</v>
      </c>
      <c r="F32" s="17"/>
      <c r="G32" s="20"/>
      <c r="H32" s="18">
        <v>104033.12192499998</v>
      </c>
      <c r="I32" s="18">
        <v>22844.750438000003</v>
      </c>
      <c r="J32" s="18">
        <v>18270</v>
      </c>
      <c r="K32" s="18">
        <v>17545.4869</v>
      </c>
      <c r="L32" s="18">
        <v>23383.787</v>
      </c>
    </row>
    <row r="33" spans="1:12" x14ac:dyDescent="0.2">
      <c r="A33" s="9">
        <v>2000</v>
      </c>
      <c r="B33" s="16">
        <v>99315</v>
      </c>
      <c r="C33" s="17">
        <v>11158.100000000004</v>
      </c>
      <c r="E33" s="19">
        <v>2749803</v>
      </c>
      <c r="F33" s="17"/>
      <c r="G33" s="20"/>
      <c r="H33" s="18">
        <v>97023.394871999975</v>
      </c>
      <c r="I33" s="18">
        <v>22598.433585000002</v>
      </c>
      <c r="J33" s="18">
        <v>17512.392</v>
      </c>
      <c r="K33" s="18">
        <v>16346.999617000001</v>
      </c>
      <c r="L33" s="18">
        <v>23747.296999999999</v>
      </c>
    </row>
    <row r="34" spans="1:12" x14ac:dyDescent="0.2">
      <c r="A34" s="9">
        <v>2001</v>
      </c>
      <c r="B34" s="16">
        <v>96168.154999999999</v>
      </c>
      <c r="C34" s="17">
        <v>11280.100000000004</v>
      </c>
      <c r="E34" s="19">
        <v>2813416</v>
      </c>
      <c r="F34" s="17"/>
      <c r="G34" s="20"/>
      <c r="H34" s="18">
        <v>92978.170952999993</v>
      </c>
      <c r="I34" s="18">
        <v>21548.510710000002</v>
      </c>
      <c r="J34" s="18">
        <v>17111.317999999999</v>
      </c>
      <c r="K34" s="18">
        <v>15931.657166999999</v>
      </c>
      <c r="L34" s="18">
        <v>23708.036</v>
      </c>
    </row>
    <row r="35" spans="1:12" x14ac:dyDescent="0.2">
      <c r="A35" s="9">
        <v>2002</v>
      </c>
      <c r="B35" s="16">
        <v>97645.118000000002</v>
      </c>
      <c r="C35" s="17">
        <v>11486.300000000001</v>
      </c>
      <c r="E35" s="19">
        <v>2873612</v>
      </c>
      <c r="F35" s="17"/>
      <c r="G35" s="20"/>
      <c r="H35" s="18">
        <v>88732.125297390419</v>
      </c>
      <c r="I35" s="18">
        <v>21135.254397152992</v>
      </c>
      <c r="J35" s="18">
        <v>21165.126707760377</v>
      </c>
      <c r="K35" s="18">
        <v>14774.15469018636</v>
      </c>
      <c r="L35" s="18">
        <v>21325.459873544776</v>
      </c>
    </row>
    <row r="36" spans="1:12" x14ac:dyDescent="0.2">
      <c r="A36" s="9">
        <v>2003</v>
      </c>
      <c r="B36" s="16">
        <v>97977.654999999999</v>
      </c>
      <c r="C36" s="17">
        <v>11779.5</v>
      </c>
      <c r="E36" s="19">
        <v>2908778</v>
      </c>
      <c r="F36" s="17"/>
      <c r="G36" s="20"/>
      <c r="H36" s="18">
        <v>83934.530754934647</v>
      </c>
      <c r="I36" s="18">
        <v>20394.70397185436</v>
      </c>
      <c r="J36" s="18">
        <v>20476.54538205346</v>
      </c>
      <c r="K36" s="18">
        <v>14714.035898176224</v>
      </c>
      <c r="L36" s="18">
        <v>21266.616824230667</v>
      </c>
    </row>
    <row r="37" spans="1:12" x14ac:dyDescent="0.2">
      <c r="A37" s="9">
        <v>2004</v>
      </c>
      <c r="B37" s="16">
        <v>100161.79700000001</v>
      </c>
      <c r="C37" s="17">
        <v>12189.4</v>
      </c>
      <c r="E37" s="19">
        <v>2982017</v>
      </c>
      <c r="F37" s="17"/>
      <c r="G37" s="20"/>
      <c r="H37" s="18">
        <v>79136.93621247889</v>
      </c>
      <c r="I37" s="18">
        <v>19654.600529987471</v>
      </c>
      <c r="J37" s="18">
        <v>19787.964056346547</v>
      </c>
      <c r="K37" s="18">
        <v>14654.151658597042</v>
      </c>
      <c r="L37" s="18">
        <v>21207.773774916554</v>
      </c>
    </row>
    <row r="38" spans="1:12" x14ac:dyDescent="0.2">
      <c r="A38" s="9">
        <v>2005</v>
      </c>
      <c r="B38" s="16">
        <v>100281.511</v>
      </c>
      <c r="C38" s="17">
        <v>12564.3</v>
      </c>
      <c r="E38" s="19">
        <v>3009218</v>
      </c>
      <c r="F38" s="17"/>
      <c r="G38" s="20"/>
      <c r="H38" s="18">
        <v>73726.828911552919</v>
      </c>
      <c r="I38" s="18">
        <v>19046.375102340531</v>
      </c>
      <c r="J38" s="18">
        <v>18340.293630346143</v>
      </c>
      <c r="K38" s="18">
        <v>14826.364260236618</v>
      </c>
      <c r="L38" s="18">
        <v>21143.802590976247</v>
      </c>
    </row>
    <row r="39" spans="1:12" x14ac:dyDescent="0.2">
      <c r="A39" s="9">
        <v>2006</v>
      </c>
      <c r="B39" s="16">
        <v>99629.468999999997</v>
      </c>
      <c r="C39" s="17">
        <v>12898.4</v>
      </c>
      <c r="E39" s="19">
        <v>3033753</v>
      </c>
      <c r="F39" s="17"/>
      <c r="G39" s="20"/>
      <c r="H39" s="18">
        <v>67541.436200770666</v>
      </c>
      <c r="I39" s="18">
        <v>18286.343215260476</v>
      </c>
      <c r="J39" s="18">
        <v>18137.491978889924</v>
      </c>
      <c r="K39" s="18">
        <v>13319.907670455152</v>
      </c>
      <c r="L39" s="18">
        <v>21279.048665454953</v>
      </c>
    </row>
    <row r="40" spans="1:12" x14ac:dyDescent="0.2">
      <c r="A40" s="9">
        <v>2007</v>
      </c>
      <c r="B40" s="16">
        <v>101295.961</v>
      </c>
      <c r="C40" s="17">
        <v>13144.4</v>
      </c>
      <c r="E40" s="19">
        <v>3049027</v>
      </c>
      <c r="F40" s="17"/>
      <c r="G40" s="20"/>
      <c r="H40" s="18">
        <v>61356.043489988413</v>
      </c>
      <c r="I40" s="18">
        <v>17526.311328180425</v>
      </c>
      <c r="J40" s="18">
        <v>17934.690327433702</v>
      </c>
      <c r="K40" s="18">
        <v>11813.451080673674</v>
      </c>
      <c r="L40" s="18">
        <v>21414.294739933659</v>
      </c>
    </row>
    <row r="41" spans="1:12" x14ac:dyDescent="0.2">
      <c r="A41" s="9">
        <v>2008</v>
      </c>
      <c r="B41" s="16">
        <v>99274.527000000002</v>
      </c>
      <c r="C41" s="17">
        <v>13097.2</v>
      </c>
      <c r="E41" s="19">
        <v>2992705</v>
      </c>
      <c r="F41" s="17"/>
      <c r="G41" s="20"/>
      <c r="H41" s="18">
        <v>55170.650779206153</v>
      </c>
      <c r="I41" s="18">
        <v>16766.279441100374</v>
      </c>
      <c r="J41" s="18">
        <v>17731.888675977483</v>
      </c>
      <c r="K41" s="18">
        <v>10306.994490892204</v>
      </c>
      <c r="L41" s="18">
        <v>21549.540814412368</v>
      </c>
    </row>
    <row r="42" spans="1:12" x14ac:dyDescent="0.2">
      <c r="A42" s="9">
        <v>2009</v>
      </c>
      <c r="B42" s="16">
        <v>94559.407000000007</v>
      </c>
      <c r="C42" s="17">
        <v>12690</v>
      </c>
      <c r="E42" s="19">
        <v>2975804</v>
      </c>
      <c r="F42" s="17"/>
      <c r="G42" s="20"/>
      <c r="H42" s="18">
        <v>53193.058842317703</v>
      </c>
      <c r="I42" s="18">
        <v>15230.094681120741</v>
      </c>
      <c r="J42" s="18">
        <v>17492.622567244813</v>
      </c>
      <c r="K42" s="18">
        <v>8242.2576487795941</v>
      </c>
      <c r="L42" s="18">
        <v>21532.881619098102</v>
      </c>
    </row>
    <row r="43" spans="1:12" x14ac:dyDescent="0.2">
      <c r="A43" s="9">
        <v>2010</v>
      </c>
      <c r="B43" s="16">
        <v>97722.053</v>
      </c>
      <c r="C43" s="17">
        <v>12992</v>
      </c>
      <c r="E43" s="19">
        <v>2985095</v>
      </c>
      <c r="H43" s="18">
        <v>49444.465810397691</v>
      </c>
      <c r="I43" s="18">
        <v>14310.288442441495</v>
      </c>
      <c r="J43" s="18">
        <v>17023.946606378042</v>
      </c>
      <c r="K43" s="18">
        <v>7557.45832400577</v>
      </c>
      <c r="L43" s="18">
        <v>21500.746808191783</v>
      </c>
    </row>
    <row r="44" spans="1:12" x14ac:dyDescent="0.2">
      <c r="A44" s="9">
        <v>2011</v>
      </c>
      <c r="B44" s="16">
        <v>97301.269</v>
      </c>
      <c r="C44" s="17">
        <v>13225.899999999998</v>
      </c>
      <c r="E44" s="19">
        <v>2964720</v>
      </c>
      <c r="H44" s="18">
        <v>44357.338762110325</v>
      </c>
      <c r="I44" s="18">
        <v>12866.451565177766</v>
      </c>
      <c r="J44" s="18">
        <v>16392.49342092107</v>
      </c>
      <c r="K44" s="18">
        <v>6871.6798396391805</v>
      </c>
      <c r="L44" s="18">
        <v>21460.214293019162</v>
      </c>
    </row>
    <row r="48" spans="1:12" x14ac:dyDescent="0.2">
      <c r="A48" s="10" t="s">
        <v>31</v>
      </c>
      <c r="B48" s="10"/>
      <c r="C48" s="10"/>
      <c r="D48" s="10"/>
      <c r="E48" s="10"/>
      <c r="F48" s="10"/>
      <c r="G48" s="10"/>
      <c r="H48" s="10"/>
    </row>
    <row r="49" spans="1:12" x14ac:dyDescent="0.2">
      <c r="A49" s="10"/>
      <c r="B49" s="10" t="s">
        <v>30</v>
      </c>
      <c r="C49" s="10"/>
      <c r="D49" s="10"/>
      <c r="E49" s="10"/>
      <c r="F49" s="10"/>
      <c r="G49" s="10"/>
      <c r="H49" s="10"/>
    </row>
    <row r="50" spans="1:12" x14ac:dyDescent="0.2">
      <c r="A50" s="21"/>
      <c r="B50" s="21"/>
      <c r="C50" s="21"/>
      <c r="D50" s="21"/>
      <c r="E50" s="21"/>
      <c r="F50" s="21"/>
      <c r="G50" s="21"/>
      <c r="H50" s="21"/>
    </row>
    <row r="51" spans="1:12" x14ac:dyDescent="0.2">
      <c r="A51" s="21"/>
      <c r="B51" s="21" t="s">
        <v>28</v>
      </c>
      <c r="C51" s="21"/>
      <c r="D51" s="21"/>
      <c r="E51" s="21"/>
      <c r="F51" s="21"/>
      <c r="G51" s="21"/>
      <c r="H51" s="21"/>
    </row>
    <row r="52" spans="1:12" x14ac:dyDescent="0.2">
      <c r="A52" s="21"/>
      <c r="B52" s="21" t="s">
        <v>10</v>
      </c>
      <c r="C52" s="21"/>
      <c r="D52" s="21"/>
      <c r="E52" s="21"/>
      <c r="F52" s="21"/>
      <c r="G52" s="21"/>
      <c r="H52" s="21"/>
    </row>
    <row r="53" spans="1:12" x14ac:dyDescent="0.2">
      <c r="A53" s="21"/>
      <c r="B53" s="21" t="s">
        <v>11</v>
      </c>
      <c r="C53" s="21"/>
      <c r="D53" s="21"/>
      <c r="E53" s="21"/>
      <c r="F53" s="21"/>
      <c r="G53" s="21"/>
      <c r="H53" s="21"/>
    </row>
    <row r="54" spans="1:12" x14ac:dyDescent="0.2">
      <c r="A54" s="21"/>
      <c r="B54" s="21" t="s">
        <v>12</v>
      </c>
      <c r="C54" s="21"/>
      <c r="D54" s="21"/>
      <c r="E54" s="21"/>
      <c r="F54" s="21"/>
      <c r="G54" s="21"/>
      <c r="H54" s="21"/>
    </row>
    <row r="55" spans="1:12" x14ac:dyDescent="0.2">
      <c r="A55" s="21"/>
      <c r="B55" s="21"/>
      <c r="C55" s="21"/>
      <c r="D55" s="21"/>
      <c r="E55" s="21"/>
      <c r="F55" s="21"/>
      <c r="G55" s="21"/>
      <c r="H55" s="21"/>
    </row>
    <row r="56" spans="1:12" x14ac:dyDescent="0.2">
      <c r="A56" s="21"/>
      <c r="B56" s="21" t="s">
        <v>29</v>
      </c>
      <c r="C56" s="21"/>
      <c r="D56" s="21"/>
      <c r="E56" s="21"/>
      <c r="F56" s="21"/>
      <c r="G56" s="21"/>
      <c r="H56" s="21"/>
    </row>
    <row r="57" spans="1:12" x14ac:dyDescent="0.2">
      <c r="A57" s="21"/>
      <c r="B57" s="21"/>
      <c r="C57" s="21"/>
      <c r="D57" s="21"/>
      <c r="E57" s="21"/>
      <c r="F57" s="21"/>
      <c r="G57" s="21"/>
      <c r="H57" s="21"/>
    </row>
    <row r="58" spans="1:12" x14ac:dyDescent="0.2">
      <c r="A58" s="21"/>
      <c r="B58" s="21" t="s">
        <v>24</v>
      </c>
      <c r="C58" s="21"/>
      <c r="D58" s="21"/>
      <c r="E58" s="21"/>
      <c r="F58" s="21"/>
      <c r="G58" s="21"/>
      <c r="H58" s="21"/>
    </row>
    <row r="59" spans="1:12" x14ac:dyDescent="0.2">
      <c r="A59" s="21"/>
      <c r="B59" s="21" t="s">
        <v>25</v>
      </c>
      <c r="C59" s="21"/>
      <c r="D59" s="21"/>
      <c r="E59" s="21"/>
      <c r="F59" s="21"/>
      <c r="G59" s="21"/>
      <c r="H59" s="21"/>
    </row>
    <row r="60" spans="1:12" x14ac:dyDescent="0.2">
      <c r="A60" s="21"/>
      <c r="B60" s="21" t="s">
        <v>26</v>
      </c>
      <c r="C60" s="21"/>
      <c r="D60" s="21"/>
      <c r="E60" s="21"/>
      <c r="F60" s="21"/>
      <c r="G60" s="21"/>
      <c r="H60" s="21"/>
    </row>
    <row r="61" spans="1:12" x14ac:dyDescent="0.2">
      <c r="A61" s="21"/>
      <c r="B61" s="21" t="s">
        <v>27</v>
      </c>
      <c r="C61" s="21"/>
      <c r="D61" s="21"/>
      <c r="E61" s="21"/>
      <c r="F61" s="21"/>
      <c r="G61" s="21"/>
      <c r="H61" s="21"/>
    </row>
    <row r="62" spans="1:12" x14ac:dyDescent="0.2">
      <c r="A62" s="21"/>
      <c r="B62" s="21"/>
      <c r="C62" s="21"/>
      <c r="D62" s="21"/>
      <c r="E62" s="21"/>
      <c r="F62" s="21"/>
      <c r="G62" s="21"/>
      <c r="H62" s="21"/>
    </row>
    <row r="64" spans="1:12" x14ac:dyDescent="0.2">
      <c r="B64" s="1"/>
      <c r="C64" s="1"/>
      <c r="D64" s="1"/>
      <c r="H64" s="1"/>
      <c r="I64" s="1"/>
      <c r="J64" s="1"/>
      <c r="K64" s="1"/>
      <c r="L64" s="1"/>
    </row>
    <row r="65" spans="2:12" x14ac:dyDescent="0.2">
      <c r="B65" s="1"/>
      <c r="C65" s="1"/>
      <c r="D65" s="1"/>
      <c r="H65" s="1"/>
      <c r="I65" s="1"/>
      <c r="J65" s="1"/>
      <c r="K65" s="1"/>
      <c r="L65" s="1"/>
    </row>
    <row r="66" spans="2:12" x14ac:dyDescent="0.2">
      <c r="B66" s="1"/>
      <c r="C66" s="1"/>
      <c r="D66" s="1"/>
      <c r="H66" s="1"/>
      <c r="I66" s="1"/>
      <c r="J66" s="1"/>
      <c r="K66" s="1"/>
      <c r="L66" s="1"/>
    </row>
    <row r="67" spans="2:12" x14ac:dyDescent="0.2">
      <c r="B67" s="1"/>
      <c r="C67" s="1"/>
      <c r="D67" s="1"/>
      <c r="H67" s="1"/>
      <c r="I67" s="1"/>
      <c r="J67" s="1"/>
      <c r="K67" s="1"/>
      <c r="L67" s="1"/>
    </row>
    <row r="68" spans="2:12" x14ac:dyDescent="0.2">
      <c r="B68" s="1"/>
      <c r="C68" s="1"/>
      <c r="D68" s="1"/>
      <c r="H68" s="1"/>
      <c r="I68" s="1"/>
      <c r="J68" s="1"/>
      <c r="K68" s="1"/>
      <c r="L68" s="1"/>
    </row>
    <row r="69" spans="2:12" x14ac:dyDescent="0.2">
      <c r="B69" s="1"/>
      <c r="C69" s="1"/>
      <c r="D69" s="1"/>
      <c r="H69" s="1"/>
      <c r="I69" s="1"/>
      <c r="J69" s="1"/>
      <c r="K69" s="1"/>
      <c r="L69" s="1"/>
    </row>
    <row r="70" spans="2:12" x14ac:dyDescent="0.2">
      <c r="B70" s="1"/>
      <c r="C70" s="1"/>
      <c r="D70" s="1"/>
      <c r="H70" s="1"/>
      <c r="I70" s="1"/>
      <c r="J70" s="1"/>
      <c r="K70" s="1"/>
      <c r="L70" s="1"/>
    </row>
    <row r="71" spans="2:12" x14ac:dyDescent="0.2">
      <c r="B71" s="1"/>
      <c r="C71" s="1"/>
      <c r="D71" s="1"/>
      <c r="H71" s="1"/>
      <c r="I71" s="1"/>
      <c r="J71" s="1"/>
      <c r="K71" s="1"/>
      <c r="L71" s="1"/>
    </row>
    <row r="72" spans="2:12" x14ac:dyDescent="0.2">
      <c r="B72" s="1"/>
      <c r="C72" s="1"/>
      <c r="D72" s="1"/>
      <c r="H72" s="1"/>
      <c r="I72" s="1"/>
      <c r="J72" s="1"/>
      <c r="K72" s="1"/>
      <c r="L72" s="1"/>
    </row>
    <row r="73" spans="2:12" x14ac:dyDescent="0.2">
      <c r="B73" s="1"/>
      <c r="C73" s="1"/>
      <c r="D73" s="1"/>
      <c r="H73" s="1"/>
      <c r="I73" s="1"/>
      <c r="J73" s="1"/>
      <c r="K73" s="1"/>
      <c r="L73" s="1"/>
    </row>
    <row r="74" spans="2:12" x14ac:dyDescent="0.2">
      <c r="B74" s="1"/>
      <c r="C74" s="1"/>
      <c r="D74" s="1"/>
      <c r="H74" s="1"/>
      <c r="I74" s="1"/>
      <c r="J74" s="1"/>
      <c r="K74" s="1"/>
      <c r="L74" s="1"/>
    </row>
    <row r="75" spans="2:12" x14ac:dyDescent="0.2">
      <c r="B75" s="1"/>
      <c r="C75" s="1"/>
      <c r="D75" s="1"/>
      <c r="H75" s="1"/>
      <c r="I75" s="1"/>
      <c r="J75" s="1"/>
      <c r="K75" s="1"/>
      <c r="L75" s="1"/>
    </row>
    <row r="76" spans="2:12" x14ac:dyDescent="0.2">
      <c r="B76" s="1"/>
      <c r="C76" s="1"/>
      <c r="D76" s="1"/>
      <c r="H76" s="1"/>
      <c r="I76" s="1"/>
      <c r="J76" s="1"/>
      <c r="K76" s="1"/>
      <c r="L76" s="1"/>
    </row>
    <row r="77" spans="2:12" x14ac:dyDescent="0.2">
      <c r="B77" s="1"/>
      <c r="C77" s="1"/>
      <c r="D77" s="1"/>
      <c r="H77" s="1"/>
      <c r="I77" s="1"/>
      <c r="J77" s="1"/>
      <c r="K77" s="1"/>
      <c r="L77" s="1"/>
    </row>
    <row r="78" spans="2:12" x14ac:dyDescent="0.2">
      <c r="B78" s="1"/>
      <c r="C78" s="1"/>
      <c r="D78" s="1"/>
      <c r="H78" s="1"/>
      <c r="I78" s="1"/>
      <c r="J78" s="1"/>
      <c r="K78" s="1"/>
      <c r="L78" s="1"/>
    </row>
    <row r="79" spans="2:12" x14ac:dyDescent="0.2">
      <c r="B79" s="1"/>
      <c r="C79" s="1"/>
      <c r="D79" s="1"/>
      <c r="H79" s="1"/>
      <c r="I79" s="1"/>
      <c r="J79" s="1"/>
      <c r="K79" s="1"/>
      <c r="L79" s="1"/>
    </row>
    <row r="80" spans="2:12" x14ac:dyDescent="0.2">
      <c r="B80" s="1"/>
      <c r="C80" s="1"/>
      <c r="D80" s="1"/>
      <c r="H80" s="1"/>
      <c r="I80" s="1"/>
      <c r="J80" s="1"/>
      <c r="K80" s="1"/>
      <c r="L80" s="1"/>
    </row>
    <row r="81" spans="2:12" x14ac:dyDescent="0.2">
      <c r="B81" s="1"/>
      <c r="C81" s="1"/>
      <c r="D81" s="1"/>
      <c r="H81" s="1"/>
      <c r="I81" s="1"/>
      <c r="J81" s="1"/>
      <c r="K81" s="1"/>
      <c r="L81" s="1"/>
    </row>
    <row r="82" spans="2:12" x14ac:dyDescent="0.2">
      <c r="B82" s="1"/>
      <c r="C82" s="1"/>
      <c r="D82" s="1"/>
      <c r="H82" s="1"/>
      <c r="I82" s="1"/>
      <c r="J82" s="1"/>
      <c r="K82" s="1"/>
      <c r="L82" s="1"/>
    </row>
    <row r="83" spans="2:12" x14ac:dyDescent="0.2">
      <c r="B83" s="1"/>
      <c r="C83" s="1"/>
      <c r="D83" s="1"/>
      <c r="H83" s="1"/>
      <c r="I83" s="1"/>
      <c r="J83" s="1"/>
      <c r="K83" s="1"/>
      <c r="L83" s="1"/>
    </row>
    <row r="84" spans="2:12" x14ac:dyDescent="0.2">
      <c r="B84" s="1"/>
      <c r="C84" s="1"/>
      <c r="D84" s="1"/>
      <c r="H84" s="1"/>
      <c r="I84" s="1"/>
      <c r="J84" s="1"/>
      <c r="K84" s="1"/>
      <c r="L84" s="1"/>
    </row>
    <row r="85" spans="2:12" x14ac:dyDescent="0.2">
      <c r="B85" s="1"/>
      <c r="C85" s="1"/>
      <c r="D85" s="1"/>
      <c r="H85" s="1"/>
      <c r="I85" s="1"/>
      <c r="J85" s="1"/>
      <c r="K85" s="1"/>
      <c r="L85" s="1"/>
    </row>
    <row r="86" spans="2:12" x14ac:dyDescent="0.2">
      <c r="B86" s="1"/>
      <c r="C86" s="1"/>
      <c r="D86" s="1"/>
      <c r="H86" s="1"/>
      <c r="I86" s="1"/>
      <c r="J86" s="1"/>
      <c r="K86" s="1"/>
      <c r="L86" s="1"/>
    </row>
    <row r="87" spans="2:12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">
      <c r="B97" s="1"/>
      <c r="C97" s="1"/>
      <c r="D97" s="1"/>
      <c r="H97" s="1"/>
      <c r="I97" s="1"/>
      <c r="J97" s="1"/>
      <c r="K97" s="1"/>
      <c r="L97" s="1"/>
    </row>
    <row r="98" spans="2:12" x14ac:dyDescent="0.2">
      <c r="B98" s="1"/>
      <c r="C98" s="1"/>
      <c r="D98" s="1"/>
      <c r="H98" s="1"/>
      <c r="I98" s="1"/>
      <c r="J98" s="1"/>
      <c r="K98" s="1"/>
      <c r="L98" s="1"/>
    </row>
    <row r="99" spans="2:12" x14ac:dyDescent="0.2">
      <c r="B99" s="1"/>
      <c r="C99" s="1"/>
      <c r="D99" s="1"/>
      <c r="H99" s="1"/>
      <c r="I99" s="1"/>
      <c r="J99" s="1"/>
      <c r="K99" s="1"/>
      <c r="L99" s="1"/>
    </row>
    <row r="100" spans="2:12" x14ac:dyDescent="0.2">
      <c r="B100" s="1"/>
      <c r="C100" s="1"/>
      <c r="D100" s="1"/>
      <c r="H100" s="1"/>
      <c r="I100" s="1"/>
      <c r="J100" s="1"/>
      <c r="K100" s="1"/>
      <c r="L100" s="1"/>
    </row>
    <row r="101" spans="2:12" x14ac:dyDescent="0.2">
      <c r="B101" s="1"/>
      <c r="C101" s="1"/>
      <c r="D101" s="1"/>
      <c r="H101" s="1"/>
      <c r="I101" s="1"/>
      <c r="J101" s="1"/>
      <c r="K101" s="1"/>
      <c r="L101" s="1"/>
    </row>
    <row r="102" spans="2:12" x14ac:dyDescent="0.2">
      <c r="B102" s="1"/>
      <c r="C102" s="1"/>
      <c r="D102" s="1"/>
      <c r="H102" s="1"/>
      <c r="I102" s="1"/>
      <c r="J102" s="1"/>
      <c r="K102" s="1"/>
      <c r="L102" s="1"/>
    </row>
    <row r="103" spans="2:12" x14ac:dyDescent="0.2">
      <c r="B103" s="1"/>
      <c r="C103" s="1"/>
      <c r="D103" s="1"/>
      <c r="H103" s="1"/>
      <c r="I103" s="1"/>
      <c r="J103" s="1"/>
      <c r="K103" s="1"/>
      <c r="L103" s="1"/>
    </row>
    <row r="104" spans="2:12" x14ac:dyDescent="0.2">
      <c r="B104" s="1"/>
      <c r="C104" s="1"/>
      <c r="D104" s="1"/>
      <c r="H104" s="1"/>
      <c r="I104" s="1"/>
      <c r="J104" s="1"/>
      <c r="K104" s="1"/>
      <c r="L104" s="1"/>
    </row>
    <row r="105" spans="2:12" x14ac:dyDescent="0.2">
      <c r="B105" s="1"/>
      <c r="C105" s="1"/>
      <c r="D105" s="1"/>
      <c r="H105" s="1"/>
      <c r="I105" s="1"/>
      <c r="J105" s="1"/>
      <c r="K105" s="1"/>
      <c r="L105" s="1"/>
    </row>
  </sheetData>
  <phoneticPr fontId="0" type="noConversion"/>
  <pageMargins left="0.75" right="0.75" top="1" bottom="1" header="0.5" footer="0.5"/>
  <pageSetup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C1" workbookViewId="0">
      <selection activeCell="O8" sqref="O8"/>
    </sheetView>
  </sheetViews>
  <sheetFormatPr defaultRowHeight="12.75" x14ac:dyDescent="0.2"/>
  <cols>
    <col min="1" max="1" width="9.140625" style="5"/>
    <col min="2" max="2" width="11.42578125" style="5" customWidth="1"/>
    <col min="3" max="16384" width="9.140625" style="5"/>
  </cols>
  <sheetData>
    <row r="1" spans="1:17" ht="54.75" customHeight="1" x14ac:dyDescent="0.2">
      <c r="A1" s="2" t="s">
        <v>0</v>
      </c>
      <c r="B1" s="3" t="s">
        <v>1</v>
      </c>
      <c r="C1" s="3" t="s">
        <v>2</v>
      </c>
      <c r="D1" s="3" t="s">
        <v>19</v>
      </c>
      <c r="E1" s="3" t="s">
        <v>3</v>
      </c>
      <c r="F1" s="4"/>
      <c r="G1" s="4"/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7" x14ac:dyDescent="0.2">
      <c r="A2" s="9">
        <v>1970</v>
      </c>
      <c r="B2" s="7">
        <v>1</v>
      </c>
      <c r="C2" s="6">
        <v>1</v>
      </c>
      <c r="D2" s="1">
        <v>1</v>
      </c>
      <c r="E2" s="6">
        <f>Data!E3/Data!E$3</f>
        <v>1</v>
      </c>
      <c r="F2" s="7"/>
      <c r="G2" s="7"/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O2" s="21" t="s">
        <v>28</v>
      </c>
      <c r="P2" s="21"/>
      <c r="Q2" s="21"/>
    </row>
    <row r="3" spans="1:17" x14ac:dyDescent="0.2">
      <c r="A3" s="9">
        <v>1971</v>
      </c>
      <c r="B3" s="7">
        <v>1.0208913649025069</v>
      </c>
      <c r="C3" s="6">
        <v>1.0345801490482751</v>
      </c>
      <c r="D3" s="1">
        <v>1.0807332049561624</v>
      </c>
      <c r="E3" s="6">
        <v>1.0622560204158873</v>
      </c>
      <c r="F3" s="7"/>
      <c r="G3" s="7"/>
      <c r="H3" s="1">
        <v>1.0003630913754211</v>
      </c>
      <c r="I3" s="1">
        <v>1.0301017726599455</v>
      </c>
      <c r="J3" s="1">
        <v>0.96956297204828612</v>
      </c>
      <c r="K3" s="1">
        <v>0.95266519046243703</v>
      </c>
      <c r="L3" s="1">
        <v>0.86911516638552366</v>
      </c>
      <c r="M3" s="1">
        <v>1.1020786076814764</v>
      </c>
      <c r="O3" s="21" t="s">
        <v>10</v>
      </c>
      <c r="P3" s="21"/>
      <c r="Q3" s="21"/>
    </row>
    <row r="4" spans="1:17" x14ac:dyDescent="0.2">
      <c r="A4" s="9">
        <v>1972</v>
      </c>
      <c r="B4" s="7">
        <v>1.0724233983286908</v>
      </c>
      <c r="C4" s="6">
        <v>1.0917074096928852</v>
      </c>
      <c r="D4" s="1">
        <v>1.1276090146149167</v>
      </c>
      <c r="E4" s="6">
        <v>1.1352246144086278</v>
      </c>
      <c r="F4" s="7"/>
      <c r="G4" s="7"/>
      <c r="H4" s="1">
        <v>0.99486264330521312</v>
      </c>
      <c r="I4" s="1">
        <v>1.0865306512494624</v>
      </c>
      <c r="J4" s="1">
        <v>0.97789038796720684</v>
      </c>
      <c r="K4" s="1">
        <v>0.97525753345528055</v>
      </c>
      <c r="L4" s="1">
        <v>0.8230332771047385</v>
      </c>
      <c r="M4" s="1">
        <v>1.1570433152683264</v>
      </c>
      <c r="O4" s="21" t="s">
        <v>11</v>
      </c>
      <c r="P4" s="21"/>
      <c r="Q4" s="21"/>
    </row>
    <row r="5" spans="1:17" x14ac:dyDescent="0.2">
      <c r="A5" s="9">
        <v>1973</v>
      </c>
      <c r="B5" s="7">
        <v>1.116991643454039</v>
      </c>
      <c r="C5" s="6">
        <v>1.1562396164617654</v>
      </c>
      <c r="D5" s="1">
        <v>1.0013381824658136</v>
      </c>
      <c r="E5" s="6">
        <v>1.18327620201059</v>
      </c>
      <c r="F5" s="7"/>
      <c r="G5" s="7"/>
      <c r="H5" s="1">
        <v>0.97289175241803416</v>
      </c>
      <c r="I5" s="1">
        <v>1.12422953796168</v>
      </c>
      <c r="J5" s="1">
        <v>0.96420502227099614</v>
      </c>
      <c r="K5" s="1">
        <v>1.0190301980039149</v>
      </c>
      <c r="L5" s="1">
        <v>0.78492562490415585</v>
      </c>
      <c r="M5" s="1">
        <v>1.0127541664968827</v>
      </c>
      <c r="O5" s="21" t="s">
        <v>12</v>
      </c>
      <c r="P5" s="21"/>
      <c r="Q5" s="21"/>
    </row>
    <row r="6" spans="1:17" x14ac:dyDescent="0.2">
      <c r="A6" s="9">
        <v>1974</v>
      </c>
      <c r="B6" s="7">
        <v>1.0919220055710308</v>
      </c>
      <c r="C6" s="6">
        <v>1.1502349646366361</v>
      </c>
      <c r="D6" s="1">
        <v>0.81812459926850212</v>
      </c>
      <c r="E6" s="6">
        <v>1.1539301664197583</v>
      </c>
      <c r="F6" s="7"/>
      <c r="G6" s="7"/>
      <c r="H6" s="1">
        <v>0.92687185192052179</v>
      </c>
      <c r="I6" s="1">
        <v>1.094892254766114</v>
      </c>
      <c r="J6" s="1">
        <v>0.90510619069136944</v>
      </c>
      <c r="K6" s="1">
        <v>0.96376881358107891</v>
      </c>
      <c r="L6" s="1">
        <v>0.73884373562337069</v>
      </c>
      <c r="M6" s="1">
        <v>0.80904518062743069</v>
      </c>
      <c r="O6" s="21"/>
      <c r="P6" s="21"/>
      <c r="Q6" s="21"/>
    </row>
    <row r="7" spans="1:17" x14ac:dyDescent="0.2">
      <c r="A7" s="9">
        <v>1975</v>
      </c>
      <c r="B7" s="7">
        <v>1.0612813370473539</v>
      </c>
      <c r="C7" s="6">
        <v>1.1479802534770025</v>
      </c>
      <c r="D7" s="1">
        <v>0.73217096807442827</v>
      </c>
      <c r="E7" s="6">
        <v>1.1963911747425486</v>
      </c>
      <c r="F7" s="7"/>
      <c r="G7" s="7"/>
      <c r="H7" s="1">
        <v>0.90198850468156122</v>
      </c>
      <c r="I7" s="1">
        <v>1.0813703473649003</v>
      </c>
      <c r="J7" s="1">
        <v>0.84174682073462026</v>
      </c>
      <c r="K7" s="1">
        <v>0.89891210166554347</v>
      </c>
      <c r="L7" s="1">
        <v>0.58817666002146907</v>
      </c>
      <c r="M7" s="1">
        <v>0.72286740103862468</v>
      </c>
      <c r="P7" s="21"/>
      <c r="Q7" s="21"/>
    </row>
    <row r="8" spans="1:17" x14ac:dyDescent="0.2">
      <c r="A8" s="9">
        <v>1976</v>
      </c>
      <c r="B8" s="7">
        <v>1.1211699164345403</v>
      </c>
      <c r="C8" s="6">
        <v>1.2101865476812084</v>
      </c>
      <c r="D8" s="1">
        <v>0.75741505030608358</v>
      </c>
      <c r="E8" s="6">
        <v>1.2637196275830747</v>
      </c>
      <c r="F8" s="7"/>
      <c r="G8" s="7"/>
      <c r="H8" s="1">
        <v>0.93448132010753704</v>
      </c>
      <c r="I8" s="1">
        <v>1.1013904152133405</v>
      </c>
      <c r="J8" s="1">
        <v>0.87118326770382803</v>
      </c>
      <c r="K8" s="1">
        <v>0.91251885369532426</v>
      </c>
      <c r="L8" s="1">
        <v>0.60619536880846503</v>
      </c>
      <c r="M8" s="1">
        <v>0.7486292779883098</v>
      </c>
      <c r="O8" s="21" t="s">
        <v>29</v>
      </c>
      <c r="P8" s="21"/>
      <c r="Q8" s="21"/>
    </row>
    <row r="9" spans="1:17" x14ac:dyDescent="0.2">
      <c r="A9" s="9">
        <v>1977</v>
      </c>
      <c r="B9" s="7">
        <v>1.1504178272980501</v>
      </c>
      <c r="C9" s="6">
        <v>1.2663169886552434</v>
      </c>
      <c r="D9" s="1">
        <v>0.70776597432866895</v>
      </c>
      <c r="E9" s="6">
        <v>1.3219746531570011</v>
      </c>
      <c r="F9" s="7"/>
      <c r="G9" s="7"/>
      <c r="H9" s="1">
        <v>0.93374741200828171</v>
      </c>
      <c r="I9" s="1">
        <v>1.1853409145205218</v>
      </c>
      <c r="J9" s="1">
        <v>0.88522367826479909</v>
      </c>
      <c r="K9" s="1">
        <v>0.91855203619909509</v>
      </c>
      <c r="L9" s="1">
        <v>0.59339058426621683</v>
      </c>
      <c r="M9" s="1">
        <v>0.69030511298552544</v>
      </c>
      <c r="O9" s="21" t="s">
        <v>24</v>
      </c>
      <c r="P9" s="21"/>
      <c r="Q9" s="21"/>
    </row>
    <row r="10" spans="1:17" x14ac:dyDescent="0.2">
      <c r="A10" s="9">
        <v>1978</v>
      </c>
      <c r="B10" s="7">
        <v>1.181058495821727</v>
      </c>
      <c r="C10" s="6">
        <v>1.3375658612996637</v>
      </c>
      <c r="D10" s="1">
        <v>0.6504119286851302</v>
      </c>
      <c r="E10" s="6">
        <v>1.3919713370171323</v>
      </c>
      <c r="F10" s="7"/>
      <c r="G10" s="7"/>
      <c r="H10" s="1">
        <v>0.94365130867402136</v>
      </c>
      <c r="I10" s="1">
        <v>1.1978594294997369</v>
      </c>
      <c r="J10" s="1">
        <v>0.89293783487186118</v>
      </c>
      <c r="K10" s="1">
        <v>0.86252045826513912</v>
      </c>
      <c r="L10" s="1">
        <v>0.60305167919030822</v>
      </c>
      <c r="M10" s="1">
        <v>0.62464175597299754</v>
      </c>
      <c r="O10" s="21" t="s">
        <v>25</v>
      </c>
      <c r="P10" s="21"/>
      <c r="Q10" s="21"/>
    </row>
    <row r="11" spans="1:17" x14ac:dyDescent="0.2">
      <c r="A11" s="9">
        <v>1979</v>
      </c>
      <c r="B11" s="7">
        <v>1.1935933147632314</v>
      </c>
      <c r="C11" s="6">
        <v>1.3796696254806102</v>
      </c>
      <c r="D11" s="1">
        <v>0.56494628292414983</v>
      </c>
      <c r="E11" s="6">
        <v>1.3779399201963731</v>
      </c>
      <c r="F11" s="7"/>
      <c r="G11" s="7"/>
      <c r="H11" s="1">
        <v>0.91526065325546202</v>
      </c>
      <c r="I11" s="1">
        <v>1.1809451001003393</v>
      </c>
      <c r="J11" s="1">
        <v>0.87667032470466733</v>
      </c>
      <c r="K11" s="1">
        <v>0.86457430762812493</v>
      </c>
      <c r="L11" s="1">
        <v>0.58050912436742841</v>
      </c>
      <c r="M11" s="1">
        <v>0.52875686492898499</v>
      </c>
      <c r="O11" s="21" t="s">
        <v>26</v>
      </c>
      <c r="P11" s="21"/>
      <c r="Q11" s="21"/>
    </row>
    <row r="12" spans="1:17" x14ac:dyDescent="0.2">
      <c r="A12" s="9">
        <v>1980</v>
      </c>
      <c r="B12" s="7">
        <v>1.1559888579387188</v>
      </c>
      <c r="C12" s="6">
        <v>1.3757060805999914</v>
      </c>
      <c r="D12" s="1">
        <v>0.39389117989869954</v>
      </c>
      <c r="E12" s="6">
        <v>1.3762836525117956</v>
      </c>
      <c r="F12" s="7"/>
      <c r="G12" s="7"/>
      <c r="H12" s="1">
        <v>0.90721856555730684</v>
      </c>
      <c r="I12" s="1">
        <v>1.1650819437144631</v>
      </c>
      <c r="J12" s="1">
        <v>0.85004195984765352</v>
      </c>
      <c r="K12" s="1">
        <v>0.83132762106479241</v>
      </c>
      <c r="L12" s="1">
        <v>0.54585186321116397</v>
      </c>
      <c r="M12" s="1">
        <v>0.33573294577328644</v>
      </c>
      <c r="O12" s="21" t="s">
        <v>27</v>
      </c>
      <c r="P12" s="21"/>
      <c r="Q12" s="21"/>
    </row>
    <row r="13" spans="1:17" x14ac:dyDescent="0.2">
      <c r="A13" s="9">
        <v>1981</v>
      </c>
      <c r="B13" s="7">
        <v>1.1281337047353761</v>
      </c>
      <c r="C13" s="6">
        <v>1.4106659704751514</v>
      </c>
      <c r="D13" s="1">
        <v>0.32924198941418986</v>
      </c>
      <c r="E13" s="6">
        <v>1.4015268661396887</v>
      </c>
      <c r="F13" s="7"/>
      <c r="G13" s="7"/>
      <c r="H13" s="1">
        <v>0.8837489570779643</v>
      </c>
      <c r="I13" s="1">
        <v>1.156815901380859</v>
      </c>
      <c r="J13" s="1">
        <v>0.80549996772319421</v>
      </c>
      <c r="K13" s="1">
        <v>0.78983344565322033</v>
      </c>
      <c r="L13" s="1">
        <v>0.50644072994939426</v>
      </c>
      <c r="M13" s="1">
        <v>0.26660146964943016</v>
      </c>
    </row>
    <row r="14" spans="1:17" x14ac:dyDescent="0.2">
      <c r="A14" s="9">
        <v>1982</v>
      </c>
      <c r="B14" s="7">
        <v>1.0821727019498608</v>
      </c>
      <c r="C14" s="6">
        <v>1.3827312858973757</v>
      </c>
      <c r="D14" s="1">
        <v>0.31701098178580739</v>
      </c>
      <c r="E14" s="6">
        <v>1.4373033294765185</v>
      </c>
      <c r="F14" s="7"/>
      <c r="G14" s="7"/>
      <c r="H14" s="1">
        <v>0.86724761286734031</v>
      </c>
      <c r="I14" s="1">
        <v>1.1364613693917531</v>
      </c>
      <c r="J14" s="1">
        <v>0.77031824930604864</v>
      </c>
      <c r="K14" s="1">
        <v>0.74833927024164826</v>
      </c>
      <c r="L14" s="1">
        <v>0.40438583039411136</v>
      </c>
      <c r="M14" s="1">
        <v>0.26108688860817947</v>
      </c>
    </row>
    <row r="15" spans="1:17" x14ac:dyDescent="0.2">
      <c r="A15" s="9">
        <v>1983</v>
      </c>
      <c r="B15" s="7">
        <v>1.0807799442896935</v>
      </c>
      <c r="C15" s="6">
        <v>1.4451749181183851</v>
      </c>
      <c r="D15" s="1">
        <v>0.28798807335220167</v>
      </c>
      <c r="E15" s="6">
        <v>1.4893685276699431</v>
      </c>
      <c r="F15" s="7"/>
      <c r="G15" s="7"/>
      <c r="H15" s="1">
        <v>0.90908037452489121</v>
      </c>
      <c r="I15" s="1">
        <v>1.1294854030292893</v>
      </c>
      <c r="J15" s="1">
        <v>0.80943773804144337</v>
      </c>
      <c r="K15" s="1">
        <v>0.73190847533776193</v>
      </c>
      <c r="L15" s="1">
        <v>0.4616623217297961</v>
      </c>
      <c r="M15" s="1">
        <v>0.22290135781843534</v>
      </c>
    </row>
    <row r="16" spans="1:17" x14ac:dyDescent="0.2">
      <c r="A16" s="9">
        <v>1984</v>
      </c>
      <c r="B16" s="7">
        <v>1.1337047353760448</v>
      </c>
      <c r="C16" s="6">
        <v>1.5491527032800121</v>
      </c>
      <c r="D16" s="1">
        <v>0.26320004500118832</v>
      </c>
      <c r="E16" s="6">
        <v>1.5501773413929951</v>
      </c>
      <c r="F16" s="7"/>
      <c r="G16" s="7"/>
      <c r="H16" s="1">
        <v>0.90025802663700139</v>
      </c>
      <c r="I16" s="1">
        <v>1.1621195470399923</v>
      </c>
      <c r="J16" s="1">
        <v>0.83968110515783378</v>
      </c>
      <c r="K16" s="1">
        <v>0.7642886942010847</v>
      </c>
      <c r="L16" s="1">
        <v>0.48159791443030214</v>
      </c>
      <c r="M16" s="1">
        <v>0.19114044976886749</v>
      </c>
    </row>
    <row r="17" spans="1:13" x14ac:dyDescent="0.2">
      <c r="A17" s="9">
        <v>1985</v>
      </c>
      <c r="B17" s="1">
        <v>1.1295264623955432</v>
      </c>
      <c r="C17" s="6">
        <v>1.6128542269900801</v>
      </c>
      <c r="D17" s="1">
        <v>0.17885247664626586</v>
      </c>
      <c r="E17" s="6">
        <v>1.5993400160760693</v>
      </c>
      <c r="F17" s="7"/>
      <c r="G17" s="7"/>
      <c r="H17" s="1">
        <v>0.90396619387534383</v>
      </c>
      <c r="I17" s="1">
        <v>1.1084141621673276</v>
      </c>
      <c r="J17" s="1">
        <v>0.7884578142147054</v>
      </c>
      <c r="K17" s="1">
        <v>0.75921825358621364</v>
      </c>
      <c r="L17" s="1">
        <v>0.34933292439809849</v>
      </c>
      <c r="M17" s="1">
        <v>0.10363609198212514</v>
      </c>
    </row>
    <row r="18" spans="1:13" x14ac:dyDescent="0.2">
      <c r="A18" s="9">
        <v>1986</v>
      </c>
      <c r="B18" s="1">
        <v>1.1337047353760448</v>
      </c>
      <c r="C18" s="6">
        <v>1.6681302511036229</v>
      </c>
      <c r="D18" s="1">
        <v>0.1152086316342352</v>
      </c>
      <c r="E18" s="6">
        <v>1.6534489656887659</v>
      </c>
      <c r="F18" s="7"/>
      <c r="G18" s="7"/>
      <c r="H18" s="1">
        <v>0.86282871357498236</v>
      </c>
      <c r="I18" s="1">
        <v>1.0897797314730757</v>
      </c>
      <c r="J18" s="1">
        <v>0.76228132464011367</v>
      </c>
      <c r="K18" s="1">
        <v>0.73463624402297745</v>
      </c>
      <c r="L18" s="1">
        <v>0.34933292439809849</v>
      </c>
      <c r="M18" s="1">
        <v>3.3033155399807126E-2</v>
      </c>
    </row>
    <row r="19" spans="1:13" x14ac:dyDescent="0.2">
      <c r="A19" s="9">
        <v>1987</v>
      </c>
      <c r="B19" s="1">
        <v>1.1713091922005572</v>
      </c>
      <c r="C19" s="6">
        <v>1.7209616936440888</v>
      </c>
      <c r="D19" s="1">
        <v>0.11559885302333901</v>
      </c>
      <c r="E19" s="6">
        <v>1.7312448861158269</v>
      </c>
      <c r="F19" s="7"/>
      <c r="G19" s="7"/>
      <c r="H19" s="1">
        <v>0.85595315348722234</v>
      </c>
      <c r="I19" s="1">
        <v>1.1022026852692437</v>
      </c>
      <c r="J19" s="1">
        <v>0.75753663417468209</v>
      </c>
      <c r="K19" s="1">
        <v>0.72767241102660374</v>
      </c>
      <c r="L19" s="1">
        <v>0.40039871185401016</v>
      </c>
      <c r="M19" s="1">
        <v>3.0968583187319178E-2</v>
      </c>
    </row>
    <row r="20" spans="1:13" x14ac:dyDescent="0.2">
      <c r="A20" s="9">
        <v>1988</v>
      </c>
      <c r="B20" s="1">
        <v>1.2228412256267409</v>
      </c>
      <c r="C20" s="1">
        <v>1.791522286039779</v>
      </c>
      <c r="D20" s="1">
        <v>0.11941598426037452</v>
      </c>
      <c r="E20" s="1">
        <v>1.825644935137025</v>
      </c>
      <c r="F20" s="7"/>
      <c r="G20" s="7"/>
      <c r="H20" s="1">
        <v>0.91722289175241811</v>
      </c>
      <c r="I20" s="1">
        <v>1.1526589899182953</v>
      </c>
      <c r="J20" s="1">
        <v>0.78452004389645602</v>
      </c>
      <c r="K20" s="1">
        <v>0.74243445332306401</v>
      </c>
      <c r="L20" s="1">
        <v>0.40039871185401016</v>
      </c>
      <c r="M20" s="1">
        <v>3.1932955733941837E-2</v>
      </c>
    </row>
    <row r="21" spans="1:13" x14ac:dyDescent="0.2">
      <c r="A21" s="9">
        <v>1989</v>
      </c>
      <c r="B21" s="1">
        <v>1.2520891364902509</v>
      </c>
      <c r="C21" s="1">
        <v>1.8553899463616093</v>
      </c>
      <c r="D21" s="1">
        <v>0.10675387598380648</v>
      </c>
      <c r="E21" s="1">
        <v>1.8891967732517274</v>
      </c>
      <c r="F21" s="7"/>
      <c r="G21" s="7"/>
      <c r="H21" s="1">
        <v>0.82227835975402497</v>
      </c>
      <c r="I21" s="1">
        <v>1.1416216732763151</v>
      </c>
      <c r="J21" s="1">
        <v>0.72664773094054613</v>
      </c>
      <c r="K21" s="1">
        <v>0.74756907673052864</v>
      </c>
      <c r="L21" s="1">
        <v>0.33844502376936059</v>
      </c>
      <c r="M21" s="1">
        <v>2.475675626728966E-2</v>
      </c>
    </row>
    <row r="22" spans="1:13" x14ac:dyDescent="0.2">
      <c r="A22" s="9">
        <v>1990</v>
      </c>
      <c r="B22" s="1">
        <v>1.2465181058495822</v>
      </c>
      <c r="C22" s="1">
        <v>1.8898276925998017</v>
      </c>
      <c r="D22" s="1">
        <v>0.10299706801226557</v>
      </c>
      <c r="E22" s="1">
        <v>1.9323381309226437</v>
      </c>
      <c r="F22" s="7"/>
      <c r="G22" s="7"/>
      <c r="H22" s="1">
        <v>0.76112450171502732</v>
      </c>
      <c r="I22" s="1">
        <v>1.149075445554016</v>
      </c>
      <c r="J22" s="1">
        <v>0.67574720805629085</v>
      </c>
      <c r="K22" s="1">
        <v>0.75928243637880677</v>
      </c>
      <c r="L22" s="1">
        <v>0.3457291826406993</v>
      </c>
      <c r="M22" s="1">
        <v>2.252466394106914E-2</v>
      </c>
    </row>
    <row r="23" spans="1:13" x14ac:dyDescent="0.2">
      <c r="A23" s="9">
        <v>1991</v>
      </c>
      <c r="B23" s="1">
        <v>1.2465181058495822</v>
      </c>
      <c r="C23" s="1">
        <v>1.8848910618502883</v>
      </c>
      <c r="D23" s="1">
        <v>9.8731327851646386E-2</v>
      </c>
      <c r="E23" s="1">
        <v>1.957288478937105</v>
      </c>
      <c r="F23" s="7"/>
      <c r="G23" s="7"/>
      <c r="H23" s="1">
        <v>0.77927134513766583</v>
      </c>
      <c r="I23" s="1">
        <v>1.1586315638587605</v>
      </c>
      <c r="J23" s="1">
        <v>0.68110515783358083</v>
      </c>
      <c r="K23" s="1">
        <v>0.73941786207117866</v>
      </c>
      <c r="L23" s="1">
        <v>0.31996626284312218</v>
      </c>
      <c r="M23" s="1">
        <v>1.8875442004083868E-2</v>
      </c>
    </row>
    <row r="24" spans="1:13" x14ac:dyDescent="0.2">
      <c r="A24" s="9">
        <v>1992</v>
      </c>
      <c r="B24" s="1">
        <v>1.2674094707520891</v>
      </c>
      <c r="C24" s="1">
        <v>1.9490672615939633</v>
      </c>
      <c r="D24" s="1">
        <v>9.6033833010039676E-2</v>
      </c>
      <c r="E24" s="1">
        <v>2.0249638648889272</v>
      </c>
      <c r="F24" s="7"/>
      <c r="G24" s="7"/>
      <c r="H24" s="1">
        <v>0.75422576558202781</v>
      </c>
      <c r="I24" s="1">
        <v>1.1752114291174924</v>
      </c>
      <c r="J24" s="1">
        <v>0.66680653282551161</v>
      </c>
      <c r="K24" s="1">
        <v>0.73187638394146526</v>
      </c>
      <c r="L24" s="1">
        <v>0.31099524612789448</v>
      </c>
      <c r="M24" s="1">
        <v>1.7250044143813755E-2</v>
      </c>
    </row>
    <row r="25" spans="1:13" x14ac:dyDescent="0.2">
      <c r="A25" s="9">
        <v>1993</v>
      </c>
      <c r="B25" s="1">
        <v>1.2938718662952648</v>
      </c>
      <c r="C25" s="1">
        <v>2.0050552997579163</v>
      </c>
      <c r="D25" s="1">
        <v>9.6339441317817992E-2</v>
      </c>
      <c r="E25" s="1">
        <v>2.0693235435117199</v>
      </c>
      <c r="F25" s="7"/>
      <c r="G25" s="7"/>
      <c r="H25" s="1">
        <v>0.75832020024103086</v>
      </c>
      <c r="I25" s="1">
        <v>1.1926513450236513</v>
      </c>
      <c r="J25" s="1">
        <v>0.67355238525595507</v>
      </c>
      <c r="K25" s="1">
        <v>0.7209653092006032</v>
      </c>
      <c r="L25" s="1">
        <v>0.30432449010887902</v>
      </c>
      <c r="M25" s="1">
        <v>1.7729966631804369E-2</v>
      </c>
    </row>
    <row r="26" spans="1:13" x14ac:dyDescent="0.2">
      <c r="A26" s="9">
        <v>1994</v>
      </c>
      <c r="B26" s="1">
        <v>1.3203342618384402</v>
      </c>
      <c r="C26" s="1">
        <v>2.0875539943988239</v>
      </c>
      <c r="D26" s="1">
        <v>9.8697140009741779E-2</v>
      </c>
      <c r="E26" s="1">
        <v>2.1244814025829846</v>
      </c>
      <c r="F26" s="7"/>
      <c r="G26" s="7"/>
      <c r="H26" s="1">
        <v>0.79295293717746684</v>
      </c>
      <c r="I26" s="1">
        <v>1.2122891681399015</v>
      </c>
      <c r="J26" s="1">
        <v>0.69508101478277717</v>
      </c>
      <c r="K26" s="1">
        <v>0.70183883700779826</v>
      </c>
      <c r="L26" s="1">
        <v>0.3209630424781475</v>
      </c>
      <c r="M26" s="1">
        <v>1.8323078385830513E-2</v>
      </c>
    </row>
    <row r="27" spans="1:13" x14ac:dyDescent="0.2">
      <c r="A27" s="9">
        <v>1995</v>
      </c>
      <c r="B27" s="1">
        <v>1.3481894150417828</v>
      </c>
      <c r="C27" s="1">
        <v>2.1407651777661756</v>
      </c>
      <c r="D27" s="1">
        <v>9.3064686657566342E-2</v>
      </c>
      <c r="E27" s="1">
        <v>2.1831518467655022</v>
      </c>
      <c r="F27" s="7"/>
      <c r="G27" s="7"/>
      <c r="H27" s="1">
        <v>0.72118445041871393</v>
      </c>
      <c r="I27" s="1">
        <v>1.1907401213627025</v>
      </c>
      <c r="J27" s="1">
        <v>0.67190626815570342</v>
      </c>
      <c r="K27" s="1">
        <v>0.61554507236609868</v>
      </c>
      <c r="L27" s="1">
        <v>0.3073148290139549</v>
      </c>
      <c r="M27" s="1">
        <v>1.7788825050142846E-2</v>
      </c>
    </row>
    <row r="28" spans="1:13" x14ac:dyDescent="0.2">
      <c r="A28" s="9">
        <v>1996</v>
      </c>
      <c r="B28" s="1">
        <v>1.392757660167131</v>
      </c>
      <c r="C28" s="1">
        <v>2.2218161105045815</v>
      </c>
      <c r="D28" s="1">
        <v>9.1917529710429852E-2</v>
      </c>
      <c r="E28" s="1">
        <v>2.2400596905176422</v>
      </c>
      <c r="F28" s="7"/>
      <c r="G28" s="7"/>
      <c r="H28" s="1">
        <v>0.73760854114520569</v>
      </c>
      <c r="I28" s="1">
        <v>1.1790338764393902</v>
      </c>
      <c r="J28" s="1">
        <v>0.60473823510425417</v>
      </c>
      <c r="K28" s="1">
        <v>0.61361958858829946</v>
      </c>
      <c r="L28" s="1">
        <v>0.31835608035577367</v>
      </c>
      <c r="M28" s="1">
        <v>1.7652997930900215E-2</v>
      </c>
    </row>
    <row r="29" spans="1:13" x14ac:dyDescent="0.2">
      <c r="A29" s="9">
        <v>1997</v>
      </c>
      <c r="B29" s="1">
        <v>1.3997214484679665</v>
      </c>
      <c r="C29" s="1">
        <v>2.3219252859923114</v>
      </c>
      <c r="D29" s="1">
        <v>9.2528795909207845E-2</v>
      </c>
      <c r="E29" s="1">
        <v>2.3072151273650023</v>
      </c>
      <c r="F29" s="7"/>
      <c r="G29" s="8"/>
      <c r="H29" s="1">
        <v>0.72935014369148055</v>
      </c>
      <c r="I29" s="1">
        <v>1.1861054039849013</v>
      </c>
      <c r="J29" s="1">
        <v>0.6092569879284746</v>
      </c>
      <c r="K29" s="1">
        <v>0.62969737813292248</v>
      </c>
      <c r="L29" s="1">
        <v>0.31766600214690999</v>
      </c>
      <c r="M29" s="1">
        <v>1.7892959174895525E-2</v>
      </c>
    </row>
    <row r="30" spans="1:13" x14ac:dyDescent="0.2">
      <c r="A30" s="9">
        <v>1998</v>
      </c>
      <c r="B30" s="1">
        <v>1.4052924791086352</v>
      </c>
      <c r="C30" s="1">
        <v>2.4241230360279125</v>
      </c>
      <c r="D30" s="1">
        <v>8.9715402711327497E-2</v>
      </c>
      <c r="E30" s="1">
        <v>2.3713301685824582</v>
      </c>
      <c r="F30" s="7"/>
      <c r="G30" s="8"/>
      <c r="H30" s="1">
        <v>0.69106331695559475</v>
      </c>
      <c r="I30" s="1">
        <v>1.1684265851211237</v>
      </c>
      <c r="J30" s="1">
        <v>0.57830353108256416</v>
      </c>
      <c r="K30" s="1">
        <v>0.630499663040339</v>
      </c>
      <c r="L30" s="1">
        <v>0.29466339518478762</v>
      </c>
      <c r="M30" s="1">
        <v>1.7988038158365364E-2</v>
      </c>
    </row>
    <row r="31" spans="1:13" x14ac:dyDescent="0.2">
      <c r="A31" s="9">
        <v>1999</v>
      </c>
      <c r="B31" s="1">
        <v>1.4289693593314763</v>
      </c>
      <c r="C31" s="1">
        <v>2.5421512317843082</v>
      </c>
      <c r="D31" s="1"/>
      <c r="E31" s="1">
        <v>2.4249777422133794</v>
      </c>
      <c r="F31" s="7"/>
      <c r="G31" s="8"/>
      <c r="H31" s="1">
        <v>0.80369211338493851</v>
      </c>
      <c r="I31" s="1">
        <v>1.0915356891394716</v>
      </c>
      <c r="J31" s="1">
        <v>0.58969724356077724</v>
      </c>
      <c r="K31" s="1">
        <v>0.56305917332563138</v>
      </c>
      <c r="L31" s="1">
        <v>1.7929602054899556</v>
      </c>
      <c r="M31" s="7"/>
    </row>
    <row r="32" spans="1:13" x14ac:dyDescent="0.2">
      <c r="A32" s="9">
        <v>2000</v>
      </c>
      <c r="B32" s="1">
        <v>1.4637883008356545</v>
      </c>
      <c r="C32" s="1">
        <v>2.6482413252954871</v>
      </c>
      <c r="D32" s="1"/>
      <c r="E32" s="1">
        <v>2.477916130497313</v>
      </c>
      <c r="F32" s="1"/>
      <c r="G32" s="1"/>
      <c r="H32" s="1">
        <v>0.74953952961898562</v>
      </c>
      <c r="I32" s="1">
        <v>1.0797665242008698</v>
      </c>
      <c r="J32" s="1">
        <v>0.56524407720611969</v>
      </c>
      <c r="K32" s="1">
        <v>0.52459804297037971</v>
      </c>
      <c r="L32" s="1">
        <v>1.820832464345959</v>
      </c>
      <c r="M32" s="1"/>
    </row>
    <row r="33" spans="1:12" x14ac:dyDescent="0.2">
      <c r="A33" s="9">
        <v>2001</v>
      </c>
      <c r="B33" s="1">
        <v>1.4171970143535029</v>
      </c>
      <c r="C33" s="1">
        <v>2.6771965633455177</v>
      </c>
      <c r="D33" s="1"/>
      <c r="E33" s="1">
        <v>2.5352393928580441</v>
      </c>
      <c r="H33" s="1">
        <v>0.71828876543524611</v>
      </c>
      <c r="I33" s="1">
        <v>1.0296005881790817</v>
      </c>
      <c r="J33" s="1">
        <v>0.55229868956168093</v>
      </c>
      <c r="K33" s="1">
        <v>0.5112691238086069</v>
      </c>
      <c r="L33" s="1">
        <v>1.8178221131728263</v>
      </c>
    </row>
    <row r="34" spans="1:12" x14ac:dyDescent="0.2">
      <c r="A34" s="9">
        <v>2002</v>
      </c>
      <c r="B34" s="1">
        <v>1.4389625099472427</v>
      </c>
      <c r="C34" s="1">
        <v>2.7261356624104054</v>
      </c>
      <c r="D34" s="1"/>
      <c r="E34" s="1">
        <v>2.5894835112154011</v>
      </c>
      <c r="H34" s="1">
        <v>0.68548658336725088</v>
      </c>
      <c r="I34" s="1">
        <v>1.0098549571003388</v>
      </c>
      <c r="J34" s="1">
        <v>0.68314268632626607</v>
      </c>
      <c r="K34" s="1">
        <v>0.47412325311082315</v>
      </c>
      <c r="L34" s="1">
        <v>1.6351372391922079</v>
      </c>
    </row>
    <row r="35" spans="1:12" x14ac:dyDescent="0.2">
      <c r="A35" s="9">
        <v>2003</v>
      </c>
      <c r="B35" s="1">
        <v>1.4438629933095581</v>
      </c>
      <c r="C35" s="1">
        <v>2.7957231689372004</v>
      </c>
      <c r="D35" s="1"/>
      <c r="E35" s="1">
        <v>2.6211724717136873</v>
      </c>
      <c r="H35" s="1">
        <v>0.64842349398144872</v>
      </c>
      <c r="I35" s="1">
        <v>0.97447101972642558</v>
      </c>
      <c r="J35" s="1">
        <v>0.66091748053881161</v>
      </c>
      <c r="K35" s="1">
        <v>0.47219395713154982</v>
      </c>
      <c r="L35" s="1">
        <v>1.6306254274061238</v>
      </c>
    </row>
    <row r="36" spans="1:12" x14ac:dyDescent="0.2">
      <c r="A36" s="9">
        <v>2004</v>
      </c>
      <c r="B36" s="1">
        <v>1.4760499425270419</v>
      </c>
      <c r="C36" s="1">
        <v>2.8930080220249681</v>
      </c>
      <c r="D36" s="1"/>
      <c r="E36" s="1">
        <v>2.6871699629817867</v>
      </c>
      <c r="H36" s="1">
        <v>0.61136040459564667</v>
      </c>
      <c r="I36" s="1">
        <v>0.93910843948528222</v>
      </c>
      <c r="J36" s="1">
        <v>0.63869227475135715</v>
      </c>
      <c r="K36" s="1">
        <v>0.47027218826729061</v>
      </c>
      <c r="L36" s="1">
        <v>1.6261136156200393</v>
      </c>
    </row>
    <row r="37" spans="1:12" x14ac:dyDescent="0.2">
      <c r="A37" s="9">
        <v>2005</v>
      </c>
      <c r="B37" s="1">
        <v>1.4778141265584013</v>
      </c>
      <c r="C37" s="1">
        <v>2.981986044524612</v>
      </c>
      <c r="D37" s="1"/>
      <c r="E37" s="1">
        <v>2.7116814631385822</v>
      </c>
      <c r="H37" s="1">
        <v>0.56956544074312376</v>
      </c>
      <c r="I37" s="1">
        <v>0.91004706877254193</v>
      </c>
      <c r="J37" s="1">
        <v>0.59196609742257256</v>
      </c>
      <c r="K37" s="1">
        <v>0.47579873111378385</v>
      </c>
      <c r="L37" s="1">
        <v>1.6212086022831045</v>
      </c>
    </row>
    <row r="38" spans="1:12" x14ac:dyDescent="0.2">
      <c r="A38" s="9">
        <v>2006</v>
      </c>
      <c r="B38" s="1">
        <v>1.4682052079342156</v>
      </c>
      <c r="C38" s="1">
        <v>3.0612806759386721</v>
      </c>
      <c r="D38" s="1"/>
      <c r="E38" s="1">
        <v>2.7337905641402727</v>
      </c>
      <c r="H38" s="1">
        <v>0.52178112697978019</v>
      </c>
      <c r="I38" s="1">
        <v>0.87373229563096544</v>
      </c>
      <c r="J38" s="1">
        <v>0.58542030788489852</v>
      </c>
      <c r="K38" s="1">
        <v>0.4274544356874026</v>
      </c>
      <c r="L38" s="1">
        <v>1.6315786432644497</v>
      </c>
    </row>
    <row r="39" spans="1:12" x14ac:dyDescent="0.2">
      <c r="A39" s="9">
        <v>2007</v>
      </c>
      <c r="B39" s="1">
        <v>1.4927637271950249</v>
      </c>
      <c r="C39" s="1">
        <v>3.1196658280723408</v>
      </c>
      <c r="D39" s="1"/>
      <c r="E39" s="1">
        <v>2.7475543468466035</v>
      </c>
      <c r="H39" s="1">
        <v>0.47399681321643655</v>
      </c>
      <c r="I39" s="1">
        <v>0.83741752248938917</v>
      </c>
      <c r="J39" s="1">
        <v>0.57887451834722425</v>
      </c>
      <c r="K39" s="1">
        <v>0.37911014026102097</v>
      </c>
      <c r="L39" s="1">
        <v>1.6419486842457951</v>
      </c>
    </row>
    <row r="40" spans="1:12" x14ac:dyDescent="0.2">
      <c r="A40" s="9">
        <v>2008</v>
      </c>
      <c r="B40" s="1">
        <v>1.4629745497951605</v>
      </c>
      <c r="C40" s="1">
        <v>3.1084634736792145</v>
      </c>
      <c r="D40" s="1"/>
      <c r="E40" s="1">
        <v>2.6968011866013533</v>
      </c>
      <c r="H40" s="1">
        <v>0.42621249945309286</v>
      </c>
      <c r="I40" s="1">
        <v>0.80110274934781278</v>
      </c>
      <c r="J40" s="1">
        <v>0.57232872880955021</v>
      </c>
      <c r="K40" s="1">
        <v>0.33076584483463961</v>
      </c>
      <c r="L40" s="1">
        <v>1.6523187252271407</v>
      </c>
    </row>
    <row r="41" spans="1:12" x14ac:dyDescent="0.2">
      <c r="A41" s="9">
        <v>2009</v>
      </c>
      <c r="B41" s="1">
        <v>1.3934894485543341</v>
      </c>
      <c r="C41" s="1">
        <v>3.0118194332368162</v>
      </c>
      <c r="D41" s="1"/>
      <c r="E41" s="1">
        <v>2.6815712735779349</v>
      </c>
      <c r="H41" s="1">
        <v>0.41093491272146798</v>
      </c>
      <c r="I41" s="1">
        <v>0.72770293282625742</v>
      </c>
      <c r="J41" s="1">
        <v>0.5646059830625787</v>
      </c>
      <c r="K41" s="1">
        <v>0.26450555658610425</v>
      </c>
      <c r="L41" s="1">
        <v>1.651041375486743</v>
      </c>
    </row>
    <row r="42" spans="1:12" x14ac:dyDescent="0.2">
      <c r="A42" s="9">
        <v>2010</v>
      </c>
      <c r="B42" s="1">
        <v>1.4400962745733739</v>
      </c>
      <c r="C42" s="1">
        <v>3.0834955143114828</v>
      </c>
      <c r="D42" s="1"/>
      <c r="E42" s="1">
        <v>2.6899436256222269</v>
      </c>
      <c r="H42" s="1">
        <v>0.38197572549054176</v>
      </c>
      <c r="I42" s="1">
        <v>0.68375404665495221</v>
      </c>
      <c r="J42" s="1">
        <v>0.5494786200496431</v>
      </c>
      <c r="K42" s="1">
        <v>0.24252939007110716</v>
      </c>
      <c r="L42" s="1">
        <v>1.6485774274031424</v>
      </c>
    </row>
    <row r="43" spans="1:12" x14ac:dyDescent="0.2">
      <c r="A43" s="9">
        <v>2011</v>
      </c>
      <c r="B43" s="1">
        <v>1.43389532553273</v>
      </c>
      <c r="C43" s="1">
        <v>3.139008876441828</v>
      </c>
      <c r="D43" s="1"/>
      <c r="E43" s="1">
        <v>2.6715832044724634</v>
      </c>
      <c r="H43" s="1">
        <v>0.34267589662023984</v>
      </c>
      <c r="I43" s="1">
        <v>0.61476666659552615</v>
      </c>
      <c r="J43" s="1">
        <v>0.52909732815573784</v>
      </c>
      <c r="K43" s="1">
        <v>0.22052180095758098</v>
      </c>
      <c r="L43" s="1">
        <v>1.6454695823508021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Indexed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z</cp:lastModifiedBy>
  <dcterms:created xsi:type="dcterms:W3CDTF">2003-05-17T21:20:54Z</dcterms:created>
  <dcterms:modified xsi:type="dcterms:W3CDTF">2013-09-13T15:25:18Z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1719794923</vt:i4>
  </property>
  <property fmtid="{D5CDD505-2E9C-101B-9397-08002B2CF9AE}" pid="3" name="_EmailSubject">
    <vt:lpwstr/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  <property fmtid="{D5CDD505-2E9C-101B-9397-08002B2CF9AE}" pid="6" name="_ReviewingToolsShownOnce">
    <vt:lpwstr/>
  </property>
</Properties>
</file>